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activeTab="1"/>
  </bookViews>
  <sheets>
    <sheet name="Výdavky" sheetId="1" r:id="rId1"/>
    <sheet name="Príjmy" sheetId="2" r:id="rId2"/>
  </sheets>
  <calcPr calcId="124519"/>
</workbook>
</file>

<file path=xl/calcChain.xml><?xml version="1.0" encoding="utf-8"?>
<calcChain xmlns="http://schemas.openxmlformats.org/spreadsheetml/2006/main">
  <c r="I77" i="1"/>
  <c r="J77"/>
  <c r="H77"/>
  <c r="H73" s="1"/>
  <c r="I73"/>
  <c r="J73"/>
  <c r="I93"/>
  <c r="J93"/>
  <c r="H93"/>
  <c r="G22" i="2"/>
  <c r="H22"/>
  <c r="I58" i="1"/>
  <c r="J58"/>
  <c r="H58"/>
  <c r="I35"/>
  <c r="J35"/>
  <c r="H35"/>
  <c r="J42"/>
  <c r="I44"/>
  <c r="J44"/>
  <c r="H44"/>
  <c r="J120"/>
  <c r="J119" s="1"/>
  <c r="I28"/>
  <c r="J28"/>
  <c r="G39" i="2"/>
  <c r="H39"/>
  <c r="G54"/>
  <c r="H54"/>
  <c r="F54"/>
  <c r="F39"/>
  <c r="F22"/>
  <c r="F55" s="1"/>
  <c r="J132" i="1"/>
  <c r="I132"/>
  <c r="H132"/>
  <c r="I120"/>
  <c r="H120"/>
  <c r="I119"/>
  <c r="H119"/>
  <c r="J90"/>
  <c r="I90"/>
  <c r="H90"/>
  <c r="J87"/>
  <c r="J86" s="1"/>
  <c r="I87"/>
  <c r="I86" s="1"/>
  <c r="H87"/>
  <c r="H86" s="1"/>
  <c r="J80"/>
  <c r="I80"/>
  <c r="H80"/>
  <c r="J74"/>
  <c r="I74"/>
  <c r="H74"/>
  <c r="J61"/>
  <c r="I61"/>
  <c r="H61"/>
  <c r="J54"/>
  <c r="I54"/>
  <c r="H54"/>
  <c r="J47"/>
  <c r="I47"/>
  <c r="H47"/>
  <c r="I42"/>
  <c r="H42"/>
  <c r="H28"/>
  <c r="H27" s="1"/>
  <c r="I27"/>
  <c r="J23"/>
  <c r="J22" s="1"/>
  <c r="I23"/>
  <c r="I22" s="1"/>
  <c r="H23"/>
  <c r="H22" s="1"/>
  <c r="J17"/>
  <c r="I17"/>
  <c r="H17"/>
  <c r="J14"/>
  <c r="J13" s="1"/>
  <c r="I14"/>
  <c r="H14"/>
  <c r="H13" s="1"/>
  <c r="I13"/>
  <c r="J27" l="1"/>
  <c r="J123" s="1"/>
  <c r="J126" s="1"/>
  <c r="J127" s="1"/>
  <c r="J134" s="1"/>
  <c r="H123"/>
  <c r="H126" s="1"/>
  <c r="H127" s="1"/>
  <c r="H134" s="1"/>
  <c r="I123"/>
  <c r="I126" s="1"/>
  <c r="I127" s="1"/>
  <c r="I134" s="1"/>
  <c r="H55" i="2"/>
  <c r="G55"/>
</calcChain>
</file>

<file path=xl/sharedStrings.xml><?xml version="1.0" encoding="utf-8"?>
<sst xmlns="http://schemas.openxmlformats.org/spreadsheetml/2006/main" count="324" uniqueCount="202">
  <si>
    <t>Zvesený dňa:</t>
  </si>
  <si>
    <t>Údaje v eurách</t>
  </si>
  <si>
    <t>Návrh na roky</t>
  </si>
  <si>
    <t>Položka</t>
  </si>
  <si>
    <t>Kod zdroja</t>
  </si>
  <si>
    <t>Názov podpoložky</t>
  </si>
  <si>
    <t>OCÚ</t>
  </si>
  <si>
    <t>Výnos dane poukázaný zo štátu pre obec</t>
  </si>
  <si>
    <t>Opatr.</t>
  </si>
  <si>
    <t>Origin.</t>
  </si>
  <si>
    <t>FO</t>
  </si>
  <si>
    <t>Daň z pozemkov</t>
  </si>
  <si>
    <t>PO</t>
  </si>
  <si>
    <t xml:space="preserve">Daň z pozemkov </t>
  </si>
  <si>
    <t xml:space="preserve">Daň zo stavieb </t>
  </si>
  <si>
    <t>Daň z bytov</t>
  </si>
  <si>
    <t>Daň za psa</t>
  </si>
  <si>
    <t>Daň za nevýherné hracie automaty</t>
  </si>
  <si>
    <t>Daň za komunálne odpady</t>
  </si>
  <si>
    <t>Daňové príjmy spolu:</t>
  </si>
  <si>
    <t>Príjmy z prenájmu pozemkov</t>
  </si>
  <si>
    <t>Príjmy z prenájmu budov  ObZS</t>
  </si>
  <si>
    <t xml:space="preserve">Príjmy z prenájmu budov  </t>
  </si>
  <si>
    <t>Príjmy za EE,cukráreň a byt 122, garsónka</t>
  </si>
  <si>
    <t>Ostatné poplatky + fitnes</t>
  </si>
  <si>
    <t>Poplatky za pradaj výrobkov, tovarov a služ.</t>
  </si>
  <si>
    <t>Poplatky za cintorinske služby</t>
  </si>
  <si>
    <t>Poplatky za Dom smútku</t>
  </si>
  <si>
    <t>Poplatky za vodu QbZS</t>
  </si>
  <si>
    <t>Poplatky za opatrov. službu</t>
  </si>
  <si>
    <t>Poplatky za MŠ a ŠKD</t>
  </si>
  <si>
    <t>Poplatok za pohrebné auto</t>
  </si>
  <si>
    <t>Za stravné</t>
  </si>
  <si>
    <t>Úroky z vkladov ZŠ</t>
  </si>
  <si>
    <t>Úroky z vkladov obec</t>
  </si>
  <si>
    <t>Nedaňové príjmy spolu:</t>
  </si>
  <si>
    <t>Granty a sponzorské príspevky</t>
  </si>
  <si>
    <t>C. doprava</t>
  </si>
  <si>
    <t>Transféry zo štátneho rozpočtu</t>
  </si>
  <si>
    <t>Kultúra</t>
  </si>
  <si>
    <t>Transféry zo štátneho rozpočtu + divadlo</t>
  </si>
  <si>
    <t>Matrika</t>
  </si>
  <si>
    <t>ŽP</t>
  </si>
  <si>
    <t>RECY fond</t>
  </si>
  <si>
    <t>REGO</t>
  </si>
  <si>
    <t>ZŠ norm.</t>
  </si>
  <si>
    <t>VP</t>
  </si>
  <si>
    <t>UP</t>
  </si>
  <si>
    <t>Stravné</t>
  </si>
  <si>
    <t>Predškolská</t>
  </si>
  <si>
    <t>Dopravné ZŠ</t>
  </si>
  <si>
    <t>Granty a transféry spolu:</t>
  </si>
  <si>
    <t xml:space="preserve"> Bežné príjmy celkom:</t>
  </si>
  <si>
    <t>Program</t>
  </si>
  <si>
    <t>Podpr.</t>
  </si>
  <si>
    <t>KZ</t>
  </si>
  <si>
    <t>OdSTP</t>
  </si>
  <si>
    <t>Názov položky</t>
  </si>
  <si>
    <t>Plánov., manažment a kontrola</t>
  </si>
  <si>
    <t>Výkon funkie starostky</t>
  </si>
  <si>
    <t>O1116</t>
  </si>
  <si>
    <t>Reprezentačné</t>
  </si>
  <si>
    <t>Členstvo v združeniach</t>
  </si>
  <si>
    <t>O112</t>
  </si>
  <si>
    <t>Vnútorná kontrola</t>
  </si>
  <si>
    <t>Tarifný plat</t>
  </si>
  <si>
    <t>Odvody</t>
  </si>
  <si>
    <t>Cestovné</t>
  </si>
  <si>
    <t>Audit</t>
  </si>
  <si>
    <t>Interné služby obce</t>
  </si>
  <si>
    <t>Obecný informačný systém</t>
  </si>
  <si>
    <t>Toner</t>
  </si>
  <si>
    <t>Oprava výpočtovej techniky</t>
  </si>
  <si>
    <t>Nakup výpočtovej techniky</t>
  </si>
  <si>
    <t>Služby občanom</t>
  </si>
  <si>
    <t>O133</t>
  </si>
  <si>
    <t>Všeobecný materiál</t>
  </si>
  <si>
    <t>Všeobecný materiál- ošatné</t>
  </si>
  <si>
    <t>Školenie kurzy semináre</t>
  </si>
  <si>
    <t>Cintorínske a pohreb. služby</t>
  </si>
  <si>
    <t>O840</t>
  </si>
  <si>
    <t>Energie</t>
  </si>
  <si>
    <t>Čistiacé prostriedky</t>
  </si>
  <si>
    <t>Svietidlá</t>
  </si>
  <si>
    <t>Palivá ako zdroj energie</t>
  </si>
  <si>
    <t>Palivo, mazivá, oleje</t>
  </si>
  <si>
    <t>Poistné</t>
  </si>
  <si>
    <t>Odmeny na základe dohôd</t>
  </si>
  <si>
    <t>O830</t>
  </si>
  <si>
    <t>Miestný rozhlas</t>
  </si>
  <si>
    <t>O8205</t>
  </si>
  <si>
    <t>Knižnica</t>
  </si>
  <si>
    <t>Knihy, časopisy, noviny</t>
  </si>
  <si>
    <t>O760</t>
  </si>
  <si>
    <t>Zdravotníctvo</t>
  </si>
  <si>
    <t>Vodné,stočné</t>
  </si>
  <si>
    <t>Všeobecné služby</t>
  </si>
  <si>
    <t>Poplatky a odvody</t>
  </si>
  <si>
    <t>Odpadové hospodárstvo</t>
  </si>
  <si>
    <t>O510</t>
  </si>
  <si>
    <t>Nákup KUKA nádob</t>
  </si>
  <si>
    <t>Vývoz TKO</t>
  </si>
  <si>
    <t>Poplatok za spracovanie hlásení</t>
  </si>
  <si>
    <t>Pozemné komunikácie</t>
  </si>
  <si>
    <t>O451</t>
  </si>
  <si>
    <t>Odhrňanie snehu</t>
  </si>
  <si>
    <t>Rekonštrukcia cesty</t>
  </si>
  <si>
    <t>Vzdelávanie</t>
  </si>
  <si>
    <t>O9111</t>
  </si>
  <si>
    <t>Materská škola</t>
  </si>
  <si>
    <t>O9121</t>
  </si>
  <si>
    <t xml:space="preserve">Základná škola </t>
  </si>
  <si>
    <t>O9501</t>
  </si>
  <si>
    <t>ŠKD</t>
  </si>
  <si>
    <t>O9601</t>
  </si>
  <si>
    <t>Školská jedáleň</t>
  </si>
  <si>
    <t xml:space="preserve">Kultúra </t>
  </si>
  <si>
    <t>O8209</t>
  </si>
  <si>
    <t>Kultúrny dom</t>
  </si>
  <si>
    <t>Energie v KD</t>
  </si>
  <si>
    <t>Festival a ostatné akcie</t>
  </si>
  <si>
    <t>O860</t>
  </si>
  <si>
    <t>Folklorná skupina</t>
  </si>
  <si>
    <t>Odmeny za vystúpenia</t>
  </si>
  <si>
    <t>Prepravné súborov</t>
  </si>
  <si>
    <t>Šport</t>
  </si>
  <si>
    <t>O810</t>
  </si>
  <si>
    <t>Cestovné hráčov</t>
  </si>
  <si>
    <t>Vodné, stočné</t>
  </si>
  <si>
    <t>Paliva ako zdroj energie</t>
  </si>
  <si>
    <t>Príspevok na futbal</t>
  </si>
  <si>
    <t>Prostredie pre život</t>
  </si>
  <si>
    <t>Verejné osvetlenie</t>
  </si>
  <si>
    <t>O640</t>
  </si>
  <si>
    <t>Enérgie</t>
  </si>
  <si>
    <t>Opatrovateľstvo</t>
  </si>
  <si>
    <t>Administratíva</t>
  </si>
  <si>
    <t>Cestovné náhrady</t>
  </si>
  <si>
    <t>Poštovné</t>
  </si>
  <si>
    <t>Poštovné a telekom. služby</t>
  </si>
  <si>
    <t>Poštovné známky</t>
  </si>
  <si>
    <t>rego</t>
  </si>
  <si>
    <t xml:space="preserve">Všeobecný materiál </t>
  </si>
  <si>
    <t>Kancelarské potreby</t>
  </si>
  <si>
    <t>Prepravné - autobus</t>
  </si>
  <si>
    <t>Školenie, kurzy, semináre</t>
  </si>
  <si>
    <t>Poplatky za vedenie účtu</t>
  </si>
  <si>
    <t>Stravovanie</t>
  </si>
  <si>
    <t>Poistenie majetku</t>
  </si>
  <si>
    <t>Prídel do sociálneho fondu</t>
  </si>
  <si>
    <t>Odmeny poslancom</t>
  </si>
  <si>
    <t>Dotácie - cestná doprava</t>
  </si>
  <si>
    <t>Dotácia na čerpanie ŽP</t>
  </si>
  <si>
    <t>O170</t>
  </si>
  <si>
    <t>Úroky u úverov</t>
  </si>
  <si>
    <t>Bezpečnosť, právo a poriadok</t>
  </si>
  <si>
    <t>O320</t>
  </si>
  <si>
    <t>Požiarna ochrana</t>
  </si>
  <si>
    <t>Palivá, mazivá, oleje</t>
  </si>
  <si>
    <t>Špecialne služby</t>
  </si>
  <si>
    <t>VÝDAVKY SPOLU:</t>
  </si>
  <si>
    <t>Príjmy spolu:</t>
  </si>
  <si>
    <t>Výdavky spolu:</t>
  </si>
  <si>
    <t>Výsledok hospodárenia + prebytok, - schodok</t>
  </si>
  <si>
    <t>Finančné operácie</t>
  </si>
  <si>
    <t>Splátka pôžičky za ZŠ</t>
  </si>
  <si>
    <t>Splatka úveru</t>
  </si>
  <si>
    <t>Splátka úveru VO</t>
  </si>
  <si>
    <t>Splátky spolu</t>
  </si>
  <si>
    <t>Rozdiel  príjmy a výdavky včetne finančných operácií</t>
  </si>
  <si>
    <t>1.1</t>
  </si>
  <si>
    <t>1.2</t>
  </si>
  <si>
    <t>1.3</t>
  </si>
  <si>
    <t>1.4</t>
  </si>
  <si>
    <t>3.1</t>
  </si>
  <si>
    <t>3.2</t>
  </si>
  <si>
    <t>3.3</t>
  </si>
  <si>
    <t>3.4</t>
  </si>
  <si>
    <t>3.5</t>
  </si>
  <si>
    <t>6.1</t>
  </si>
  <si>
    <t>6.2</t>
  </si>
  <si>
    <t>6.3</t>
  </si>
  <si>
    <t>6.4</t>
  </si>
  <si>
    <t>7.1</t>
  </si>
  <si>
    <t>7.2</t>
  </si>
  <si>
    <t>7.4</t>
  </si>
  <si>
    <t>9.1</t>
  </si>
  <si>
    <t>12.1</t>
  </si>
  <si>
    <t xml:space="preserve"> Programový viacročný rozpočet výdavkov obce Ubľa na roky 2013 - 2015</t>
  </si>
  <si>
    <t>Predškolská výchova</t>
  </si>
  <si>
    <t>Učebné pomôcky ZŠ</t>
  </si>
  <si>
    <t>Vzdelávacie poukazy ZŠ</t>
  </si>
  <si>
    <t>Stravné ZŠ</t>
  </si>
  <si>
    <t>Sociálne znevýh.prostredie ZŠ</t>
  </si>
  <si>
    <t>Dopravné žiaci ZŠ</t>
  </si>
  <si>
    <t>Obec Ubľa</t>
  </si>
  <si>
    <t>Rozpočet zvesený dňa:</t>
  </si>
  <si>
    <t>Programový rozpočet príjmov na roky 2013-2015</t>
  </si>
  <si>
    <t>soc.prostr.</t>
  </si>
  <si>
    <t>Palivá,mazivá, oleje  Renault</t>
  </si>
  <si>
    <t>Vyvesený dňa: 30.11.2012</t>
  </si>
  <si>
    <t>Rozpočet vyvesený dňa: 30.11.2012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</si>
</sst>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hadow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7">
    <xf numFmtId="0" fontId="0" fillId="0" borderId="0" xfId="0"/>
    <xf numFmtId="0" fontId="1" fillId="0" borderId="0" xfId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left"/>
    </xf>
    <xf numFmtId="3" fontId="4" fillId="0" borderId="11" xfId="1" applyNumberFormat="1" applyFont="1" applyBorder="1"/>
    <xf numFmtId="0" fontId="4" fillId="0" borderId="12" xfId="1" applyFont="1" applyBorder="1"/>
    <xf numFmtId="3" fontId="4" fillId="0" borderId="8" xfId="1" applyNumberFormat="1" applyFont="1" applyBorder="1"/>
    <xf numFmtId="3" fontId="4" fillId="0" borderId="13" xfId="1" applyNumberFormat="1" applyFont="1" applyBorder="1"/>
    <xf numFmtId="0" fontId="4" fillId="0" borderId="14" xfId="1" applyFont="1" applyBorder="1"/>
    <xf numFmtId="0" fontId="4" fillId="0" borderId="13" xfId="1" applyFont="1" applyBorder="1"/>
    <xf numFmtId="0" fontId="4" fillId="0" borderId="15" xfId="1" applyFont="1" applyBorder="1" applyAlignment="1">
      <alignment horizontal="center"/>
    </xf>
    <xf numFmtId="3" fontId="4" fillId="0" borderId="1" xfId="1" applyNumberFormat="1" applyFont="1" applyBorder="1"/>
    <xf numFmtId="3" fontId="4" fillId="0" borderId="12" xfId="1" applyNumberFormat="1" applyFont="1" applyBorder="1"/>
    <xf numFmtId="3" fontId="4" fillId="0" borderId="15" xfId="1" applyNumberFormat="1" applyFont="1" applyBorder="1"/>
    <xf numFmtId="3" fontId="4" fillId="0" borderId="5" xfId="1" applyNumberFormat="1" applyFont="1" applyBorder="1"/>
    <xf numFmtId="3" fontId="4" fillId="0" borderId="14" xfId="1" applyNumberFormat="1" applyFont="1" applyBorder="1"/>
    <xf numFmtId="3" fontId="10" fillId="0" borderId="12" xfId="1" applyNumberFormat="1" applyFont="1" applyBorder="1"/>
    <xf numFmtId="0" fontId="7" fillId="0" borderId="19" xfId="1" applyFont="1" applyBorder="1"/>
    <xf numFmtId="0" fontId="4" fillId="0" borderId="11" xfId="1" applyFont="1" applyBorder="1"/>
    <xf numFmtId="0" fontId="7" fillId="0" borderId="2" xfId="1" applyFont="1" applyBorder="1"/>
    <xf numFmtId="0" fontId="7" fillId="0" borderId="2" xfId="1" applyFont="1" applyBorder="1" applyAlignment="1">
      <alignment horizontal="right" vertical="top" wrapText="1"/>
    </xf>
    <xf numFmtId="0" fontId="4" fillId="0" borderId="20" xfId="1" applyFont="1" applyFill="1" applyBorder="1"/>
    <xf numFmtId="0" fontId="7" fillId="0" borderId="2" xfId="1" applyFont="1" applyBorder="1" applyAlignment="1">
      <alignment horizontal="right"/>
    </xf>
    <xf numFmtId="0" fontId="7" fillId="0" borderId="7" xfId="1" applyFont="1" applyBorder="1"/>
    <xf numFmtId="3" fontId="4" fillId="0" borderId="2" xfId="1" applyNumberFormat="1" applyFont="1" applyBorder="1"/>
    <xf numFmtId="3" fontId="4" fillId="0" borderId="6" xfId="1" applyNumberFormat="1" applyFont="1" applyBorder="1"/>
    <xf numFmtId="3" fontId="4" fillId="0" borderId="7" xfId="1" applyNumberFormat="1" applyFont="1" applyBorder="1"/>
    <xf numFmtId="0" fontId="7" fillId="0" borderId="6" xfId="1" applyFont="1" applyBorder="1"/>
    <xf numFmtId="0" fontId="4" fillId="0" borderId="5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/>
    <xf numFmtId="0" fontId="4" fillId="0" borderId="28" xfId="1" applyFont="1" applyBorder="1" applyAlignment="1">
      <alignment horizontal="left"/>
    </xf>
    <xf numFmtId="3" fontId="4" fillId="0" borderId="26" xfId="1" applyNumberFormat="1" applyFont="1" applyBorder="1"/>
    <xf numFmtId="3" fontId="4" fillId="0" borderId="28" xfId="1" applyNumberFormat="1" applyFont="1" applyBorder="1"/>
    <xf numFmtId="3" fontId="4" fillId="0" borderId="20" xfId="1" applyNumberFormat="1" applyFont="1" applyBorder="1"/>
    <xf numFmtId="3" fontId="4" fillId="0" borderId="2" xfId="1" applyNumberFormat="1" applyFont="1" applyFill="1" applyBorder="1"/>
    <xf numFmtId="3" fontId="4" fillId="0" borderId="6" xfId="1" applyNumberFormat="1" applyFont="1" applyFill="1" applyBorder="1"/>
    <xf numFmtId="3" fontId="4" fillId="0" borderId="18" xfId="1" applyNumberFormat="1" applyFont="1" applyBorder="1" applyAlignment="1"/>
    <xf numFmtId="0" fontId="6" fillId="4" borderId="34" xfId="1" applyFont="1" applyFill="1" applyBorder="1"/>
    <xf numFmtId="0" fontId="6" fillId="4" borderId="35" xfId="1" applyFont="1" applyFill="1" applyBorder="1"/>
    <xf numFmtId="0" fontId="6" fillId="4" borderId="25" xfId="1" applyFont="1" applyFill="1" applyBorder="1"/>
    <xf numFmtId="0" fontId="4" fillId="4" borderId="27" xfId="1" applyFont="1" applyFill="1" applyBorder="1"/>
    <xf numFmtId="3" fontId="2" fillId="4" borderId="39" xfId="1" applyNumberFormat="1" applyFont="1" applyFill="1" applyBorder="1"/>
    <xf numFmtId="3" fontId="2" fillId="4" borderId="23" xfId="1" applyNumberFormat="1" applyFont="1" applyFill="1" applyBorder="1"/>
    <xf numFmtId="0" fontId="0" fillId="0" borderId="0" xfId="0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5" fillId="4" borderId="40" xfId="0" applyFont="1" applyFill="1" applyBorder="1"/>
    <xf numFmtId="3" fontId="2" fillId="4" borderId="23" xfId="0" applyNumberFormat="1" applyFont="1" applyFill="1" applyBorder="1"/>
    <xf numFmtId="0" fontId="4" fillId="0" borderId="2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3" fontId="4" fillId="0" borderId="2" xfId="0" applyNumberFormat="1" applyFont="1" applyBorder="1"/>
    <xf numFmtId="3" fontId="4" fillId="0" borderId="1" xfId="0" applyNumberFormat="1" applyFont="1" applyBorder="1"/>
    <xf numFmtId="3" fontId="4" fillId="0" borderId="12" xfId="0" applyNumberFormat="1" applyFont="1" applyBorder="1"/>
    <xf numFmtId="0" fontId="4" fillId="0" borderId="3" xfId="0" applyFont="1" applyBorder="1" applyAlignment="1">
      <alignment horizontal="left"/>
    </xf>
    <xf numFmtId="0" fontId="9" fillId="4" borderId="23" xfId="0" applyFont="1" applyFill="1" applyBorder="1" applyAlignment="1">
      <alignment horizontal="center"/>
    </xf>
    <xf numFmtId="49" fontId="9" fillId="4" borderId="22" xfId="0" applyNumberFormat="1" applyFont="1" applyFill="1" applyBorder="1" applyAlignment="1">
      <alignment horizontal="center"/>
    </xf>
    <xf numFmtId="0" fontId="9" fillId="4" borderId="22" xfId="0" applyFont="1" applyFill="1" applyBorder="1" applyAlignment="1">
      <alignment horizontal="left"/>
    </xf>
    <xf numFmtId="0" fontId="9" fillId="4" borderId="40" xfId="0" applyFont="1" applyFill="1" applyBorder="1"/>
    <xf numFmtId="3" fontId="9" fillId="4" borderId="39" xfId="0" applyNumberFormat="1" applyFont="1" applyFill="1" applyBorder="1"/>
    <xf numFmtId="3" fontId="9" fillId="4" borderId="36" xfId="0" applyNumberFormat="1" applyFont="1" applyFill="1" applyBorder="1"/>
    <xf numFmtId="49" fontId="4" fillId="0" borderId="1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Border="1"/>
    <xf numFmtId="3" fontId="4" fillId="0" borderId="30" xfId="0" applyNumberFormat="1" applyFont="1" applyBorder="1"/>
    <xf numFmtId="3" fontId="4" fillId="0" borderId="31" xfId="0" applyNumberFormat="1" applyFont="1" applyBorder="1"/>
    <xf numFmtId="3" fontId="4" fillId="0" borderId="32" xfId="0" applyNumberFormat="1" applyFont="1" applyBorder="1"/>
    <xf numFmtId="0" fontId="2" fillId="4" borderId="23" xfId="0" applyFont="1" applyFill="1" applyBorder="1" applyAlignment="1">
      <alignment horizontal="center"/>
    </xf>
    <xf numFmtId="49" fontId="4" fillId="4" borderId="22" xfId="0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left"/>
    </xf>
    <xf numFmtId="0" fontId="5" fillId="4" borderId="41" xfId="0" applyFont="1" applyFill="1" applyBorder="1"/>
    <xf numFmtId="3" fontId="2" fillId="4" borderId="43" xfId="0" applyNumberFormat="1" applyFont="1" applyFill="1" applyBorder="1"/>
    <xf numFmtId="3" fontId="2" fillId="4" borderId="44" xfId="0" applyNumberFormat="1" applyFont="1" applyFill="1" applyBorder="1"/>
    <xf numFmtId="49" fontId="4" fillId="0" borderId="8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3" fontId="4" fillId="0" borderId="0" xfId="0" applyNumberFormat="1" applyFont="1" applyBorder="1"/>
    <xf numFmtId="0" fontId="4" fillId="0" borderId="1" xfId="0" applyFont="1" applyFill="1" applyBorder="1" applyAlignment="1">
      <alignment horizontal="left"/>
    </xf>
    <xf numFmtId="3" fontId="4" fillId="0" borderId="5" xfId="0" applyNumberFormat="1" applyFont="1" applyBorder="1"/>
    <xf numFmtId="3" fontId="4" fillId="0" borderId="8" xfId="0" applyNumberFormat="1" applyFont="1" applyBorder="1"/>
    <xf numFmtId="3" fontId="4" fillId="0" borderId="17" xfId="0" applyNumberFormat="1" applyFont="1" applyBorder="1"/>
    <xf numFmtId="3" fontId="4" fillId="0" borderId="50" xfId="0" applyNumberFormat="1" applyFont="1" applyBorder="1"/>
    <xf numFmtId="49" fontId="2" fillId="4" borderId="22" xfId="0" applyNumberFormat="1" applyFont="1" applyFill="1" applyBorder="1" applyAlignment="1">
      <alignment horizontal="center"/>
    </xf>
    <xf numFmtId="0" fontId="2" fillId="4" borderId="40" xfId="0" applyFont="1" applyFill="1" applyBorder="1"/>
    <xf numFmtId="0" fontId="2" fillId="4" borderId="22" xfId="0" applyFont="1" applyFill="1" applyBorder="1"/>
    <xf numFmtId="0" fontId="2" fillId="4" borderId="22" xfId="0" applyFont="1" applyFill="1" applyBorder="1" applyAlignment="1">
      <alignment horizontal="left"/>
    </xf>
    <xf numFmtId="3" fontId="2" fillId="4" borderId="22" xfId="0" applyNumberFormat="1" applyFont="1" applyFill="1" applyBorder="1"/>
    <xf numFmtId="3" fontId="2" fillId="4" borderId="27" xfId="0" applyNumberFormat="1" applyFont="1" applyFill="1" applyBorder="1"/>
    <xf numFmtId="0" fontId="4" fillId="0" borderId="7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/>
    <xf numFmtId="0" fontId="4" fillId="0" borderId="8" xfId="0" applyFont="1" applyFill="1" applyBorder="1" applyAlignment="1">
      <alignment horizontal="left"/>
    </xf>
    <xf numFmtId="3" fontId="4" fillId="0" borderId="7" xfId="0" applyNumberFormat="1" applyFont="1" applyBorder="1"/>
    <xf numFmtId="3" fontId="4" fillId="0" borderId="13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/>
    <xf numFmtId="0" fontId="4" fillId="0" borderId="5" xfId="0" applyFont="1" applyBorder="1"/>
    <xf numFmtId="0" fontId="4" fillId="0" borderId="5" xfId="0" applyFont="1" applyFill="1" applyBorder="1" applyAlignment="1">
      <alignment horizontal="left"/>
    </xf>
    <xf numFmtId="3" fontId="4" fillId="0" borderId="6" xfId="0" applyNumberFormat="1" applyFont="1" applyBorder="1"/>
    <xf numFmtId="3" fontId="4" fillId="0" borderId="14" xfId="0" applyNumberFormat="1" applyFont="1" applyBorder="1"/>
    <xf numFmtId="3" fontId="2" fillId="4" borderId="39" xfId="0" applyNumberFormat="1" applyFont="1" applyFill="1" applyBorder="1"/>
    <xf numFmtId="3" fontId="2" fillId="4" borderId="36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" fillId="4" borderId="40" xfId="0" applyFont="1" applyFill="1" applyBorder="1" applyAlignment="1">
      <alignment horizontal="left"/>
    </xf>
    <xf numFmtId="3" fontId="4" fillId="0" borderId="2" xfId="0" applyNumberFormat="1" applyFont="1" applyFill="1" applyBorder="1"/>
    <xf numFmtId="3" fontId="4" fillId="0" borderId="1" xfId="0" applyNumberFormat="1" applyFont="1" applyFill="1" applyBorder="1"/>
    <xf numFmtId="3" fontId="4" fillId="0" borderId="12" xfId="0" applyNumberFormat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8" xfId="0" applyFont="1" applyFill="1" applyBorder="1"/>
    <xf numFmtId="0" fontId="4" fillId="2" borderId="8" xfId="0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/>
    <xf numFmtId="3" fontId="4" fillId="2" borderId="18" xfId="0" applyNumberFormat="1" applyFont="1" applyFill="1" applyBorder="1"/>
    <xf numFmtId="3" fontId="4" fillId="2" borderId="15" xfId="0" applyNumberFormat="1" applyFont="1" applyFill="1" applyBorder="1"/>
    <xf numFmtId="3" fontId="4" fillId="2" borderId="11" xfId="0" applyNumberFormat="1" applyFont="1" applyFill="1" applyBorder="1"/>
    <xf numFmtId="0" fontId="4" fillId="0" borderId="8" xfId="0" applyFont="1" applyBorder="1" applyAlignment="1">
      <alignment horizontal="left"/>
    </xf>
    <xf numFmtId="3" fontId="4" fillId="0" borderId="47" xfId="0" applyNumberFormat="1" applyFont="1" applyBorder="1"/>
    <xf numFmtId="3" fontId="4" fillId="0" borderId="44" xfId="0" applyNumberFormat="1" applyFont="1" applyBorder="1"/>
    <xf numFmtId="3" fontId="4" fillId="0" borderId="49" xfId="0" applyNumberFormat="1" applyFont="1" applyBorder="1"/>
    <xf numFmtId="0" fontId="4" fillId="4" borderId="22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0" xfId="0" applyFont="1" applyFill="1" applyBorder="1" applyAlignment="1">
      <alignment horizontal="left"/>
    </xf>
    <xf numFmtId="3" fontId="4" fillId="0" borderId="6" xfId="0" applyNumberFormat="1" applyFont="1" applyFill="1" applyBorder="1"/>
    <xf numFmtId="3" fontId="4" fillId="0" borderId="5" xfId="0" applyNumberFormat="1" applyFont="1" applyFill="1" applyBorder="1"/>
    <xf numFmtId="3" fontId="4" fillId="0" borderId="14" xfId="0" applyNumberFormat="1" applyFont="1" applyFill="1" applyBorder="1"/>
    <xf numFmtId="0" fontId="4" fillId="0" borderId="18" xfId="0" applyFont="1" applyBorder="1" applyAlignment="1">
      <alignment horizontal="center"/>
    </xf>
    <xf numFmtId="49" fontId="4" fillId="0" borderId="25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5" xfId="0" applyFont="1" applyBorder="1" applyAlignment="1">
      <alignment horizontal="left"/>
    </xf>
    <xf numFmtId="3" fontId="4" fillId="0" borderId="18" xfId="0" applyNumberFormat="1" applyFont="1" applyBorder="1"/>
    <xf numFmtId="3" fontId="4" fillId="0" borderId="15" xfId="0" applyNumberFormat="1" applyFont="1" applyBorder="1"/>
    <xf numFmtId="3" fontId="4" fillId="0" borderId="11" xfId="0" applyNumberFormat="1" applyFont="1" applyBorder="1"/>
    <xf numFmtId="3" fontId="10" fillId="0" borderId="2" xfId="0" applyNumberFormat="1" applyFont="1" applyBorder="1"/>
    <xf numFmtId="3" fontId="10" fillId="0" borderId="1" xfId="0" applyNumberFormat="1" applyFont="1" applyBorder="1"/>
    <xf numFmtId="3" fontId="10" fillId="0" borderId="12" xfId="0" applyNumberFormat="1" applyFont="1" applyBorder="1"/>
    <xf numFmtId="3" fontId="10" fillId="0" borderId="7" xfId="0" applyNumberFormat="1" applyFont="1" applyBorder="1"/>
    <xf numFmtId="3" fontId="10" fillId="0" borderId="29" xfId="0" applyNumberFormat="1" applyFont="1" applyBorder="1"/>
    <xf numFmtId="3" fontId="10" fillId="0" borderId="5" xfId="0" applyNumberFormat="1" applyFont="1" applyBorder="1"/>
    <xf numFmtId="3" fontId="10" fillId="0" borderId="14" xfId="0" applyNumberFormat="1" applyFont="1" applyBorder="1"/>
    <xf numFmtId="49" fontId="4" fillId="0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21" xfId="0" applyNumberFormat="1" applyFont="1" applyBorder="1"/>
    <xf numFmtId="3" fontId="4" fillId="4" borderId="15" xfId="0" applyNumberFormat="1" applyFont="1" applyFill="1" applyBorder="1"/>
    <xf numFmtId="3" fontId="4" fillId="4" borderId="11" xfId="0" applyNumberFormat="1" applyFont="1" applyFill="1" applyBorder="1"/>
    <xf numFmtId="3" fontId="4" fillId="4" borderId="1" xfId="0" applyNumberFormat="1" applyFont="1" applyFill="1" applyBorder="1"/>
    <xf numFmtId="3" fontId="4" fillId="4" borderId="12" xfId="0" applyNumberFormat="1" applyFont="1" applyFill="1" applyBorder="1"/>
    <xf numFmtId="0" fontId="4" fillId="0" borderId="0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5" xfId="0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0" fontId="4" fillId="4" borderId="54" xfId="1" applyFont="1" applyFill="1" applyBorder="1" applyAlignment="1"/>
    <xf numFmtId="0" fontId="4" fillId="0" borderId="9" xfId="1" applyFont="1" applyBorder="1" applyAlignment="1">
      <alignment horizontal="center"/>
    </xf>
    <xf numFmtId="0" fontId="4" fillId="0" borderId="52" xfId="1" applyFont="1" applyBorder="1" applyAlignment="1"/>
    <xf numFmtId="0" fontId="2" fillId="4" borderId="39" xfId="1" applyFont="1" applyFill="1" applyBorder="1" applyAlignment="1"/>
    <xf numFmtId="0" fontId="1" fillId="4" borderId="41" xfId="1" applyFill="1" applyBorder="1" applyAlignment="1"/>
    <xf numFmtId="0" fontId="1" fillId="4" borderId="51" xfId="1" applyFill="1" applyBorder="1" applyAlignment="1"/>
    <xf numFmtId="0" fontId="0" fillId="0" borderId="45" xfId="0" applyBorder="1" applyAlignment="1">
      <alignment horizontal="center"/>
    </xf>
    <xf numFmtId="3" fontId="2" fillId="4" borderId="36" xfId="1" applyNumberFormat="1" applyFont="1" applyFill="1" applyBorder="1"/>
    <xf numFmtId="0" fontId="7" fillId="0" borderId="2" xfId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3" fontId="4" fillId="0" borderId="20" xfId="0" applyNumberFormat="1" applyFont="1" applyFill="1" applyBorder="1"/>
    <xf numFmtId="3" fontId="10" fillId="0" borderId="6" xfId="0" applyNumberFormat="1" applyFont="1" applyBorder="1"/>
    <xf numFmtId="3" fontId="2" fillId="4" borderId="49" xfId="0" applyNumberFormat="1" applyFont="1" applyFill="1" applyBorder="1"/>
    <xf numFmtId="0" fontId="0" fillId="5" borderId="0" xfId="0" applyFill="1"/>
    <xf numFmtId="0" fontId="1" fillId="4" borderId="56" xfId="1" applyFill="1" applyBorder="1" applyAlignment="1"/>
    <xf numFmtId="0" fontId="1" fillId="4" borderId="54" xfId="1" applyFill="1" applyBorder="1" applyAlignment="1"/>
    <xf numFmtId="0" fontId="7" fillId="0" borderId="1" xfId="1" applyFont="1" applyBorder="1" applyAlignment="1">
      <alignment horizontal="right" vertical="top" wrapText="1"/>
    </xf>
    <xf numFmtId="0" fontId="7" fillId="0" borderId="1" xfId="1" applyFont="1" applyBorder="1"/>
    <xf numFmtId="0" fontId="4" fillId="4" borderId="37" xfId="0" applyFont="1" applyFill="1" applyBorder="1"/>
    <xf numFmtId="0" fontId="4" fillId="4" borderId="24" xfId="0" applyFont="1" applyFill="1" applyBorder="1" applyAlignment="1"/>
    <xf numFmtId="0" fontId="2" fillId="4" borderId="39" xfId="0" applyFont="1" applyFill="1" applyBorder="1"/>
    <xf numFmtId="3" fontId="4" fillId="4" borderId="18" xfId="0" applyNumberFormat="1" applyFont="1" applyFill="1" applyBorder="1"/>
    <xf numFmtId="3" fontId="4" fillId="4" borderId="2" xfId="0" applyNumberFormat="1" applyFont="1" applyFill="1" applyBorder="1"/>
    <xf numFmtId="3" fontId="4" fillId="7" borderId="26" xfId="0" applyNumberFormat="1" applyFont="1" applyFill="1" applyBorder="1" applyAlignment="1">
      <alignment horizontal="center"/>
    </xf>
    <xf numFmtId="49" fontId="2" fillId="7" borderId="4" xfId="0" applyNumberFormat="1" applyFont="1" applyFill="1" applyBorder="1" applyAlignment="1">
      <alignment horizontal="center"/>
    </xf>
    <xf numFmtId="0" fontId="4" fillId="7" borderId="33" xfId="0" applyFont="1" applyFill="1" applyBorder="1" applyAlignment="1">
      <alignment horizontal="center"/>
    </xf>
    <xf numFmtId="0" fontId="4" fillId="7" borderId="4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0" xfId="0" applyFont="1" applyFill="1" applyBorder="1"/>
    <xf numFmtId="3" fontId="4" fillId="7" borderId="26" xfId="0" applyNumberFormat="1" applyFont="1" applyFill="1" applyBorder="1"/>
    <xf numFmtId="3" fontId="4" fillId="7" borderId="4" xfId="0" applyNumberFormat="1" applyFont="1" applyFill="1" applyBorder="1"/>
    <xf numFmtId="3" fontId="4" fillId="7" borderId="46" xfId="0" applyNumberFormat="1" applyFont="1" applyFill="1" applyBorder="1"/>
    <xf numFmtId="0" fontId="4" fillId="7" borderId="2" xfId="0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left"/>
    </xf>
    <xf numFmtId="0" fontId="4" fillId="7" borderId="3" xfId="0" applyFont="1" applyFill="1" applyBorder="1"/>
    <xf numFmtId="3" fontId="4" fillId="7" borderId="2" xfId="0" applyNumberFormat="1" applyFont="1" applyFill="1" applyBorder="1"/>
    <xf numFmtId="3" fontId="4" fillId="7" borderId="1" xfId="0" applyNumberFormat="1" applyFont="1" applyFill="1" applyBorder="1"/>
    <xf numFmtId="3" fontId="4" fillId="7" borderId="12" xfId="0" applyNumberFormat="1" applyFont="1" applyFill="1" applyBorder="1"/>
    <xf numFmtId="49" fontId="2" fillId="7" borderId="8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left"/>
    </xf>
    <xf numFmtId="3" fontId="4" fillId="7" borderId="7" xfId="0" applyNumberFormat="1" applyFont="1" applyFill="1" applyBorder="1"/>
    <xf numFmtId="3" fontId="4" fillId="7" borderId="8" xfId="0" applyNumberFormat="1" applyFont="1" applyFill="1" applyBorder="1"/>
    <xf numFmtId="3" fontId="4" fillId="7" borderId="13" xfId="0" applyNumberFormat="1" applyFont="1" applyFill="1" applyBorder="1"/>
    <xf numFmtId="0" fontId="4" fillId="7" borderId="6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left"/>
    </xf>
    <xf numFmtId="3" fontId="4" fillId="7" borderId="30" xfId="0" applyNumberFormat="1" applyFont="1" applyFill="1" applyBorder="1"/>
    <xf numFmtId="3" fontId="4" fillId="7" borderId="31" xfId="0" applyNumberFormat="1" applyFont="1" applyFill="1" applyBorder="1"/>
    <xf numFmtId="3" fontId="4" fillId="7" borderId="32" xfId="0" applyNumberFormat="1" applyFont="1" applyFill="1" applyBorder="1"/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3" fontId="2" fillId="7" borderId="18" xfId="0" applyNumberFormat="1" applyFont="1" applyFill="1" applyBorder="1" applyAlignment="1">
      <alignment horizontal="right" vertical="center"/>
    </xf>
    <xf numFmtId="3" fontId="2" fillId="7" borderId="15" xfId="0" applyNumberFormat="1" applyFont="1" applyFill="1" applyBorder="1" applyAlignment="1">
      <alignment horizontal="right" vertical="center"/>
    </xf>
    <xf numFmtId="3" fontId="2" fillId="7" borderId="11" xfId="0" applyNumberFormat="1" applyFont="1" applyFill="1" applyBorder="1" applyAlignment="1">
      <alignment horizontal="right" vertical="center"/>
    </xf>
    <xf numFmtId="0" fontId="2" fillId="7" borderId="3" xfId="0" applyFont="1" applyFill="1" applyBorder="1"/>
    <xf numFmtId="3" fontId="2" fillId="7" borderId="2" xfId="0" applyNumberFormat="1" applyFont="1" applyFill="1" applyBorder="1"/>
    <xf numFmtId="3" fontId="2" fillId="7" borderId="1" xfId="0" applyNumberFormat="1" applyFont="1" applyFill="1" applyBorder="1"/>
    <xf numFmtId="3" fontId="2" fillId="7" borderId="12" xfId="0" applyNumberFormat="1" applyFont="1" applyFill="1" applyBorder="1"/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left"/>
    </xf>
    <xf numFmtId="3" fontId="2" fillId="7" borderId="24" xfId="0" applyNumberFormat="1" applyFont="1" applyFill="1" applyBorder="1"/>
    <xf numFmtId="3" fontId="2" fillId="7" borderId="17" xfId="0" applyNumberFormat="1" applyFont="1" applyFill="1" applyBorder="1"/>
    <xf numFmtId="49" fontId="2" fillId="7" borderId="5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horizontal="left"/>
    </xf>
    <xf numFmtId="0" fontId="2" fillId="7" borderId="10" xfId="0" applyFont="1" applyFill="1" applyBorder="1"/>
    <xf numFmtId="3" fontId="9" fillId="7" borderId="6" xfId="0" applyNumberFormat="1" applyFont="1" applyFill="1" applyBorder="1"/>
    <xf numFmtId="3" fontId="9" fillId="7" borderId="5" xfId="0" applyNumberFormat="1" applyFont="1" applyFill="1" applyBorder="1"/>
    <xf numFmtId="3" fontId="9" fillId="7" borderId="14" xfId="0" applyNumberFormat="1" applyFont="1" applyFill="1" applyBorder="1"/>
    <xf numFmtId="0" fontId="9" fillId="7" borderId="2" xfId="0" applyFont="1" applyFill="1" applyBorder="1" applyAlignment="1">
      <alignment horizontal="center"/>
    </xf>
    <xf numFmtId="49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/>
    </xf>
    <xf numFmtId="0" fontId="9" fillId="7" borderId="3" xfId="0" applyFont="1" applyFill="1" applyBorder="1"/>
    <xf numFmtId="3" fontId="9" fillId="7" borderId="37" xfId="0" applyNumberFormat="1" applyFont="1" applyFill="1" applyBorder="1"/>
    <xf numFmtId="3" fontId="9" fillId="7" borderId="15" xfId="0" applyNumberFormat="1" applyFont="1" applyFill="1" applyBorder="1"/>
    <xf numFmtId="3" fontId="9" fillId="7" borderId="38" xfId="0" applyNumberFormat="1" applyFont="1" applyFill="1" applyBorder="1"/>
    <xf numFmtId="0" fontId="4" fillId="7" borderId="7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8" xfId="0" applyFont="1" applyFill="1" applyBorder="1"/>
    <xf numFmtId="0" fontId="2" fillId="7" borderId="9" xfId="0" applyFont="1" applyFill="1" applyBorder="1"/>
    <xf numFmtId="3" fontId="2" fillId="7" borderId="37" xfId="0" applyNumberFormat="1" applyFont="1" applyFill="1" applyBorder="1"/>
    <xf numFmtId="3" fontId="2" fillId="7" borderId="15" xfId="0" applyNumberFormat="1" applyFont="1" applyFill="1" applyBorder="1"/>
    <xf numFmtId="3" fontId="2" fillId="7" borderId="38" xfId="0" applyNumberFormat="1" applyFont="1" applyFill="1" applyBorder="1"/>
    <xf numFmtId="0" fontId="2" fillId="7" borderId="3" xfId="0" applyFont="1" applyFill="1" applyBorder="1" applyAlignment="1">
      <alignment horizontal="left"/>
    </xf>
    <xf numFmtId="0" fontId="4" fillId="7" borderId="9" xfId="0" applyFont="1" applyFill="1" applyBorder="1" applyAlignment="1">
      <alignment horizontal="center"/>
    </xf>
    <xf numFmtId="0" fontId="4" fillId="7" borderId="8" xfId="0" applyFont="1" applyFill="1" applyBorder="1"/>
    <xf numFmtId="0" fontId="4" fillId="7" borderId="8" xfId="0" applyFont="1" applyFill="1" applyBorder="1" applyAlignment="1">
      <alignment horizontal="left"/>
    </xf>
    <xf numFmtId="3" fontId="9" fillId="7" borderId="2" xfId="0" applyNumberFormat="1" applyFont="1" applyFill="1" applyBorder="1"/>
    <xf numFmtId="3" fontId="9" fillId="7" borderId="1" xfId="0" applyNumberFormat="1" applyFont="1" applyFill="1" applyBorder="1"/>
    <xf numFmtId="3" fontId="9" fillId="7" borderId="12" xfId="0" applyNumberFormat="1" applyFont="1" applyFill="1" applyBorder="1"/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left"/>
    </xf>
    <xf numFmtId="3" fontId="2" fillId="7" borderId="18" xfId="0" applyNumberFormat="1" applyFont="1" applyFill="1" applyBorder="1"/>
    <xf numFmtId="3" fontId="2" fillId="7" borderId="11" xfId="0" applyNumberFormat="1" applyFont="1" applyFill="1" applyBorder="1"/>
    <xf numFmtId="3" fontId="2" fillId="7" borderId="47" xfId="0" applyNumberFormat="1" applyFont="1" applyFill="1" applyBorder="1"/>
    <xf numFmtId="3" fontId="2" fillId="7" borderId="48" xfId="0" applyNumberFormat="1" applyFont="1" applyFill="1" applyBorder="1"/>
    <xf numFmtId="3" fontId="4" fillId="7" borderId="37" xfId="0" applyNumberFormat="1" applyFont="1" applyFill="1" applyBorder="1"/>
    <xf numFmtId="3" fontId="4" fillId="7" borderId="38" xfId="0" applyNumberFormat="1" applyFont="1" applyFill="1" applyBorder="1"/>
    <xf numFmtId="3" fontId="2" fillId="7" borderId="44" xfId="0" applyNumberFormat="1" applyFont="1" applyFill="1" applyBorder="1"/>
    <xf numFmtId="3" fontId="2" fillId="7" borderId="49" xfId="0" applyNumberFormat="1" applyFont="1" applyFill="1" applyBorder="1"/>
    <xf numFmtId="3" fontId="4" fillId="7" borderId="15" xfId="0" applyNumberFormat="1" applyFont="1" applyFill="1" applyBorder="1"/>
    <xf numFmtId="3" fontId="4" fillId="7" borderId="59" xfId="0" applyNumberFormat="1" applyFont="1" applyFill="1" applyBorder="1"/>
    <xf numFmtId="3" fontId="4" fillId="7" borderId="50" xfId="0" applyNumberFormat="1" applyFont="1" applyFill="1" applyBorder="1"/>
    <xf numFmtId="0" fontId="3" fillId="6" borderId="23" xfId="0" applyFont="1" applyFill="1" applyBorder="1" applyAlignment="1">
      <alignment horizontal="center" vertical="center"/>
    </xf>
    <xf numFmtId="0" fontId="12" fillId="0" borderId="0" xfId="0" applyFont="1" applyAlignment="1"/>
    <xf numFmtId="0" fontId="0" fillId="0" borderId="0" xfId="0" applyAlignment="1"/>
    <xf numFmtId="0" fontId="2" fillId="3" borderId="35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4" borderId="39" xfId="0" applyFont="1" applyFill="1" applyBorder="1" applyAlignment="1">
      <alignment horizontal="left"/>
    </xf>
    <xf numFmtId="0" fontId="2" fillId="4" borderId="41" xfId="0" applyFont="1" applyFill="1" applyBorder="1" applyAlignment="1">
      <alignment horizontal="left"/>
    </xf>
    <xf numFmtId="0" fontId="11" fillId="7" borderId="39" xfId="0" applyFont="1" applyFill="1" applyBorder="1" applyAlignment="1"/>
    <xf numFmtId="0" fontId="11" fillId="7" borderId="41" xfId="0" applyFont="1" applyFill="1" applyBorder="1" applyAlignment="1"/>
    <xf numFmtId="0" fontId="9" fillId="7" borderId="18" xfId="0" applyFont="1" applyFill="1" applyBorder="1" applyAlignment="1"/>
    <xf numFmtId="0" fontId="9" fillId="7" borderId="15" xfId="0" applyFont="1" applyFill="1" applyBorder="1" applyAlignment="1"/>
    <xf numFmtId="0" fontId="9" fillId="7" borderId="16" xfId="0" applyFont="1" applyFill="1" applyBorder="1" applyAlignment="1"/>
    <xf numFmtId="0" fontId="9" fillId="7" borderId="30" xfId="0" applyFont="1" applyFill="1" applyBorder="1" applyAlignment="1">
      <alignment horizontal="left"/>
    </xf>
    <xf numFmtId="0" fontId="9" fillId="7" borderId="31" xfId="0" applyFont="1" applyFill="1" applyBorder="1" applyAlignment="1">
      <alignment horizontal="left"/>
    </xf>
    <xf numFmtId="0" fontId="9" fillId="7" borderId="57" xfId="0" applyFont="1" applyFill="1" applyBorder="1" applyAlignment="1">
      <alignment horizontal="left"/>
    </xf>
    <xf numFmtId="0" fontId="9" fillId="7" borderId="47" xfId="0" applyFont="1" applyFill="1" applyBorder="1" applyAlignment="1">
      <alignment horizontal="left"/>
    </xf>
    <xf numFmtId="0" fontId="9" fillId="7" borderId="44" xfId="0" applyFont="1" applyFill="1" applyBorder="1" applyAlignment="1">
      <alignment horizontal="left"/>
    </xf>
    <xf numFmtId="0" fontId="9" fillId="7" borderId="58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left" vertical="center"/>
    </xf>
    <xf numFmtId="0" fontId="0" fillId="4" borderId="15" xfId="0" applyFill="1" applyBorder="1" applyAlignment="1"/>
    <xf numFmtId="0" fontId="0" fillId="4" borderId="16" xfId="0" applyFill="1" applyBorder="1" applyAlignment="1"/>
    <xf numFmtId="0" fontId="0" fillId="4" borderId="2" xfId="0" applyFill="1" applyBorder="1" applyAlignment="1"/>
    <xf numFmtId="0" fontId="0" fillId="4" borderId="1" xfId="0" applyFill="1" applyBorder="1" applyAlignment="1"/>
    <xf numFmtId="0" fontId="0" fillId="4" borderId="3" xfId="0" applyFill="1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57" xfId="0" applyBorder="1" applyAlignment="1"/>
    <xf numFmtId="0" fontId="4" fillId="0" borderId="1" xfId="1" applyFont="1" applyBorder="1" applyAlignment="1">
      <alignment horizontal="center"/>
    </xf>
    <xf numFmtId="0" fontId="0" fillId="0" borderId="1" xfId="0" applyBorder="1" applyAlignment="1"/>
    <xf numFmtId="0" fontId="4" fillId="0" borderId="9" xfId="1" applyFont="1" applyBorder="1" applyAlignment="1">
      <alignment horizontal="center"/>
    </xf>
    <xf numFmtId="0" fontId="0" fillId="0" borderId="52" xfId="0" applyBorder="1" applyAlignment="1"/>
    <xf numFmtId="0" fontId="8" fillId="0" borderId="39" xfId="1" applyFont="1" applyFill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8" fillId="0" borderId="0" xfId="1" applyFont="1" applyAlignment="1"/>
    <xf numFmtId="0" fontId="4" fillId="0" borderId="3" xfId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2" fillId="3" borderId="39" xfId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3" borderId="3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3" fillId="4" borderId="39" xfId="1" applyFont="1" applyFill="1" applyBorder="1" applyAlignment="1"/>
    <xf numFmtId="0" fontId="14" fillId="4" borderId="41" xfId="1" applyFont="1" applyFill="1" applyBorder="1" applyAlignment="1"/>
    <xf numFmtId="0" fontId="14" fillId="4" borderId="51" xfId="1" applyFont="1" applyFill="1" applyBorder="1" applyAlignment="1"/>
    <xf numFmtId="0" fontId="15" fillId="4" borderId="27" xfId="1" applyFont="1" applyFill="1" applyBorder="1"/>
    <xf numFmtId="3" fontId="3" fillId="4" borderId="23" xfId="1" applyNumberFormat="1" applyFont="1" applyFill="1" applyBorder="1"/>
    <xf numFmtId="0" fontId="3" fillId="7" borderId="39" xfId="1" applyFont="1" applyFill="1" applyBorder="1" applyAlignment="1">
      <alignment horizontal="left" vertical="center"/>
    </xf>
    <xf numFmtId="0" fontId="14" fillId="7" borderId="41" xfId="1" applyFont="1" applyFill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3" fontId="3" fillId="7" borderId="23" xfId="1" applyNumberFormat="1" applyFont="1" applyFill="1" applyBorder="1" applyAlignment="1">
      <alignment horizontal="center" vertical="center"/>
    </xf>
    <xf numFmtId="3" fontId="3" fillId="7" borderId="36" xfId="1" applyNumberFormat="1" applyFont="1" applyFill="1" applyBorder="1" applyAlignment="1">
      <alignment horizontal="center" vertical="center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34"/>
  <sheetViews>
    <sheetView topLeftCell="A22" workbookViewId="0">
      <selection activeCell="M35" sqref="M35"/>
    </sheetView>
  </sheetViews>
  <sheetFormatPr defaultRowHeight="15"/>
  <cols>
    <col min="2" max="2" width="4.42578125" customWidth="1"/>
    <col min="4" max="4" width="9.140625" style="47"/>
    <col min="5" max="5" width="8.140625" customWidth="1"/>
    <col min="7" max="7" width="24" customWidth="1"/>
  </cols>
  <sheetData>
    <row r="1" spans="2:10">
      <c r="C1" s="296" t="s">
        <v>195</v>
      </c>
      <c r="D1" s="297"/>
      <c r="E1" s="297"/>
      <c r="F1" s="297"/>
    </row>
    <row r="2" spans="2:10">
      <c r="C2" s="296" t="s">
        <v>201</v>
      </c>
      <c r="D2" s="296"/>
      <c r="E2" s="296"/>
      <c r="F2" s="296"/>
    </row>
    <row r="3" spans="2:10">
      <c r="C3" s="296" t="s">
        <v>196</v>
      </c>
      <c r="D3" s="296"/>
      <c r="E3" s="296"/>
      <c r="F3" s="296"/>
    </row>
    <row r="7" spans="2:10" ht="15.75" thickBot="1">
      <c r="B7" s="47"/>
      <c r="C7" s="47"/>
    </row>
    <row r="8" spans="2:10" ht="16.5" thickBot="1">
      <c r="B8" s="303" t="s">
        <v>188</v>
      </c>
      <c r="C8" s="301"/>
      <c r="D8" s="301"/>
      <c r="E8" s="301"/>
      <c r="F8" s="301"/>
      <c r="G8" s="301"/>
      <c r="H8" s="301"/>
      <c r="I8" s="301"/>
      <c r="J8" s="302"/>
    </row>
    <row r="9" spans="2:10" ht="15.75" thickBot="1">
      <c r="B9" s="167"/>
      <c r="C9" s="167"/>
      <c r="D9" s="167"/>
      <c r="E9" s="167"/>
      <c r="F9" s="167"/>
      <c r="G9" s="167"/>
      <c r="H9" s="167"/>
      <c r="I9" s="167"/>
      <c r="J9" s="167"/>
    </row>
    <row r="10" spans="2:10" ht="15.75" thickBot="1">
      <c r="B10" s="168"/>
      <c r="C10" s="168"/>
      <c r="D10" s="168"/>
      <c r="E10" s="168"/>
      <c r="F10" s="168"/>
      <c r="G10" s="176"/>
      <c r="H10" s="300" t="s">
        <v>1</v>
      </c>
      <c r="I10" s="301"/>
      <c r="J10" s="302"/>
    </row>
    <row r="11" spans="2:10" ht="15.75" thickBot="1">
      <c r="B11" s="304" t="s">
        <v>53</v>
      </c>
      <c r="C11" s="306" t="s">
        <v>54</v>
      </c>
      <c r="D11" s="308" t="s">
        <v>55</v>
      </c>
      <c r="E11" s="308" t="s">
        <v>56</v>
      </c>
      <c r="F11" s="308" t="s">
        <v>3</v>
      </c>
      <c r="G11" s="298" t="s">
        <v>57</v>
      </c>
      <c r="H11" s="300" t="s">
        <v>2</v>
      </c>
      <c r="I11" s="301"/>
      <c r="J11" s="302"/>
    </row>
    <row r="12" spans="2:10" ht="15.75" thickBot="1">
      <c r="B12" s="305"/>
      <c r="C12" s="307"/>
      <c r="D12" s="309"/>
      <c r="E12" s="309"/>
      <c r="F12" s="309"/>
      <c r="G12" s="299"/>
      <c r="H12" s="48">
        <v>2013</v>
      </c>
      <c r="I12" s="49">
        <v>2014</v>
      </c>
      <c r="J12" s="50">
        <v>2015</v>
      </c>
    </row>
    <row r="13" spans="2:10" ht="15.75" thickBot="1">
      <c r="B13" s="295">
        <v>1</v>
      </c>
      <c r="C13" s="51"/>
      <c r="D13" s="52"/>
      <c r="E13" s="52"/>
      <c r="F13" s="52"/>
      <c r="G13" s="53" t="s">
        <v>58</v>
      </c>
      <c r="H13" s="54">
        <f>H14+H16+H17+H21</f>
        <v>4990</v>
      </c>
      <c r="I13" s="54">
        <f>I14+I16+I17+I21</f>
        <v>4990</v>
      </c>
      <c r="J13" s="112">
        <f>J14+J16+J17+J21</f>
        <v>4990</v>
      </c>
    </row>
    <row r="14" spans="2:10">
      <c r="B14" s="235"/>
      <c r="C14" s="223" t="s">
        <v>170</v>
      </c>
      <c r="D14" s="236"/>
      <c r="E14" s="237"/>
      <c r="F14" s="238"/>
      <c r="G14" s="239" t="s">
        <v>59</v>
      </c>
      <c r="H14" s="240">
        <f>H15</f>
        <v>1500</v>
      </c>
      <c r="I14" s="241">
        <f>I15</f>
        <v>1500</v>
      </c>
      <c r="J14" s="242">
        <f>J15</f>
        <v>1500</v>
      </c>
    </row>
    <row r="15" spans="2:10">
      <c r="B15" s="55"/>
      <c r="C15" s="56"/>
      <c r="D15" s="180">
        <v>41</v>
      </c>
      <c r="E15" s="58" t="s">
        <v>60</v>
      </c>
      <c r="F15" s="59">
        <v>633016</v>
      </c>
      <c r="G15" s="57" t="s">
        <v>61</v>
      </c>
      <c r="H15" s="60">
        <v>1500</v>
      </c>
      <c r="I15" s="61">
        <v>1500</v>
      </c>
      <c r="J15" s="62">
        <v>1500</v>
      </c>
    </row>
    <row r="16" spans="2:10">
      <c r="B16" s="214"/>
      <c r="C16" s="215" t="s">
        <v>171</v>
      </c>
      <c r="D16" s="224">
        <v>41</v>
      </c>
      <c r="E16" s="217" t="s">
        <v>60</v>
      </c>
      <c r="F16" s="218">
        <v>642006</v>
      </c>
      <c r="G16" s="243" t="s">
        <v>62</v>
      </c>
      <c r="H16" s="244">
        <v>400</v>
      </c>
      <c r="I16" s="245">
        <v>400</v>
      </c>
      <c r="J16" s="246">
        <v>400</v>
      </c>
    </row>
    <row r="17" spans="2:10">
      <c r="B17" s="247"/>
      <c r="C17" s="215" t="s">
        <v>172</v>
      </c>
      <c r="D17" s="248">
        <v>41</v>
      </c>
      <c r="E17" s="249" t="s">
        <v>63</v>
      </c>
      <c r="F17" s="250"/>
      <c r="G17" s="243" t="s">
        <v>64</v>
      </c>
      <c r="H17" s="251">
        <f>H18+H19+H20</f>
        <v>2430</v>
      </c>
      <c r="I17" s="245">
        <f>I18+I19+I20</f>
        <v>2430</v>
      </c>
      <c r="J17" s="252">
        <f>J18+J19+J20</f>
        <v>2430</v>
      </c>
    </row>
    <row r="18" spans="2:10">
      <c r="B18" s="55"/>
      <c r="C18" s="56"/>
      <c r="D18" s="180">
        <v>41</v>
      </c>
      <c r="E18" s="58" t="s">
        <v>63</v>
      </c>
      <c r="F18" s="59">
        <v>611</v>
      </c>
      <c r="G18" s="63" t="s">
        <v>65</v>
      </c>
      <c r="H18" s="60">
        <v>1550</v>
      </c>
      <c r="I18" s="61">
        <v>1550</v>
      </c>
      <c r="J18" s="62">
        <v>1550</v>
      </c>
    </row>
    <row r="19" spans="2:10">
      <c r="B19" s="55"/>
      <c r="C19" s="56"/>
      <c r="D19" s="180">
        <v>41</v>
      </c>
      <c r="E19" s="58" t="s">
        <v>63</v>
      </c>
      <c r="F19" s="59">
        <v>620</v>
      </c>
      <c r="G19" s="63" t="s">
        <v>66</v>
      </c>
      <c r="H19" s="60">
        <v>850</v>
      </c>
      <c r="I19" s="61">
        <v>850</v>
      </c>
      <c r="J19" s="62">
        <v>850</v>
      </c>
    </row>
    <row r="20" spans="2:10">
      <c r="B20" s="55"/>
      <c r="C20" s="56"/>
      <c r="D20" s="180">
        <v>41</v>
      </c>
      <c r="E20" s="58" t="s">
        <v>63</v>
      </c>
      <c r="F20" s="59">
        <v>631001</v>
      </c>
      <c r="G20" s="63" t="s">
        <v>67</v>
      </c>
      <c r="H20" s="60">
        <v>30</v>
      </c>
      <c r="I20" s="61">
        <v>30</v>
      </c>
      <c r="J20" s="62">
        <v>30</v>
      </c>
    </row>
    <row r="21" spans="2:10" ht="15.75" thickBot="1">
      <c r="B21" s="229"/>
      <c r="C21" s="253" t="s">
        <v>173</v>
      </c>
      <c r="D21" s="230">
        <v>41</v>
      </c>
      <c r="E21" s="254" t="s">
        <v>60</v>
      </c>
      <c r="F21" s="254">
        <v>637004</v>
      </c>
      <c r="G21" s="255" t="s">
        <v>68</v>
      </c>
      <c r="H21" s="256">
        <v>660</v>
      </c>
      <c r="I21" s="257">
        <v>660</v>
      </c>
      <c r="J21" s="258">
        <v>660</v>
      </c>
    </row>
    <row r="22" spans="2:10" ht="15.75" thickBot="1">
      <c r="B22" s="64">
        <v>2</v>
      </c>
      <c r="C22" s="65"/>
      <c r="D22" s="181"/>
      <c r="E22" s="66"/>
      <c r="F22" s="66"/>
      <c r="G22" s="67" t="s">
        <v>69</v>
      </c>
      <c r="H22" s="68">
        <f>H23</f>
        <v>3000</v>
      </c>
      <c r="I22" s="69">
        <f>I23</f>
        <v>600</v>
      </c>
      <c r="J22" s="69">
        <f>J23</f>
        <v>600</v>
      </c>
    </row>
    <row r="23" spans="2:10">
      <c r="B23" s="259"/>
      <c r="C23" s="260"/>
      <c r="D23" s="261"/>
      <c r="E23" s="262"/>
      <c r="F23" s="262"/>
      <c r="G23" s="263" t="s">
        <v>70</v>
      </c>
      <c r="H23" s="264">
        <f>H24+H25+H26</f>
        <v>3000</v>
      </c>
      <c r="I23" s="265">
        <f>I24+I25+I26</f>
        <v>600</v>
      </c>
      <c r="J23" s="266">
        <f>J24+J25+J26</f>
        <v>600</v>
      </c>
    </row>
    <row r="24" spans="2:10">
      <c r="B24" s="55"/>
      <c r="C24" s="70"/>
      <c r="D24" s="180">
        <v>41</v>
      </c>
      <c r="E24" s="59" t="s">
        <v>60</v>
      </c>
      <c r="F24" s="59">
        <v>633006</v>
      </c>
      <c r="G24" s="57" t="s">
        <v>71</v>
      </c>
      <c r="H24" s="60">
        <v>500</v>
      </c>
      <c r="I24" s="61">
        <v>500</v>
      </c>
      <c r="J24" s="62">
        <v>500</v>
      </c>
    </row>
    <row r="25" spans="2:10">
      <c r="B25" s="55"/>
      <c r="C25" s="70"/>
      <c r="D25" s="180">
        <v>41</v>
      </c>
      <c r="E25" s="59" t="s">
        <v>60</v>
      </c>
      <c r="F25" s="59">
        <v>635002</v>
      </c>
      <c r="G25" s="57" t="s">
        <v>72</v>
      </c>
      <c r="H25" s="60">
        <v>0</v>
      </c>
      <c r="I25" s="61">
        <v>100</v>
      </c>
      <c r="J25" s="62">
        <v>100</v>
      </c>
    </row>
    <row r="26" spans="2:10" ht="15.75" thickBot="1">
      <c r="B26" s="71"/>
      <c r="C26" s="72"/>
      <c r="D26" s="182">
        <v>41</v>
      </c>
      <c r="E26" s="73" t="s">
        <v>60</v>
      </c>
      <c r="F26" s="73">
        <v>713002</v>
      </c>
      <c r="G26" s="74" t="s">
        <v>73</v>
      </c>
      <c r="H26" s="75">
        <v>2500</v>
      </c>
      <c r="I26" s="76">
        <v>0</v>
      </c>
      <c r="J26" s="77">
        <v>0</v>
      </c>
    </row>
    <row r="27" spans="2:10" ht="15.75" thickBot="1">
      <c r="B27" s="78">
        <v>3</v>
      </c>
      <c r="C27" s="79"/>
      <c r="D27" s="183"/>
      <c r="E27" s="80"/>
      <c r="F27" s="80"/>
      <c r="G27" s="81" t="s">
        <v>74</v>
      </c>
      <c r="H27" s="82">
        <f>H28+H35+H42+H44+H47</f>
        <v>14206</v>
      </c>
      <c r="I27" s="83">
        <f>I28+I35+I42+I44+I47</f>
        <v>14156</v>
      </c>
      <c r="J27" s="194">
        <f>J28+J35+J42+J44+J47</f>
        <v>14156</v>
      </c>
    </row>
    <row r="28" spans="2:10">
      <c r="B28" s="267"/>
      <c r="C28" s="223" t="s">
        <v>174</v>
      </c>
      <c r="D28" s="268"/>
      <c r="E28" s="269"/>
      <c r="F28" s="269"/>
      <c r="G28" s="270" t="s">
        <v>41</v>
      </c>
      <c r="H28" s="271">
        <f>H29+H30+H31+H32+H33+H34</f>
        <v>1890</v>
      </c>
      <c r="I28" s="272">
        <f>I29+I30+I31+I32+I33+I34</f>
        <v>1890</v>
      </c>
      <c r="J28" s="273">
        <f>J29+J30+J31+J32+J33+J34</f>
        <v>1890</v>
      </c>
    </row>
    <row r="29" spans="2:10">
      <c r="B29" s="55"/>
      <c r="C29" s="84"/>
      <c r="D29" s="184">
        <v>111</v>
      </c>
      <c r="E29" s="58" t="s">
        <v>75</v>
      </c>
      <c r="F29" s="85">
        <v>611</v>
      </c>
      <c r="G29" s="57" t="s">
        <v>65</v>
      </c>
      <c r="H29" s="60">
        <v>903</v>
      </c>
      <c r="I29" s="86">
        <v>903</v>
      </c>
      <c r="J29" s="62">
        <v>903</v>
      </c>
    </row>
    <row r="30" spans="2:10">
      <c r="B30" s="55"/>
      <c r="C30" s="84"/>
      <c r="D30" s="184">
        <v>111</v>
      </c>
      <c r="E30" s="58" t="s">
        <v>75</v>
      </c>
      <c r="F30" s="87">
        <v>620</v>
      </c>
      <c r="G30" s="63" t="s">
        <v>66</v>
      </c>
      <c r="H30" s="60">
        <v>495</v>
      </c>
      <c r="I30" s="61">
        <v>495</v>
      </c>
      <c r="J30" s="62">
        <v>495</v>
      </c>
    </row>
    <row r="31" spans="2:10">
      <c r="B31" s="55"/>
      <c r="C31" s="84"/>
      <c r="D31" s="184">
        <v>111</v>
      </c>
      <c r="E31" s="58" t="s">
        <v>75</v>
      </c>
      <c r="F31" s="87">
        <v>631001</v>
      </c>
      <c r="G31" s="63" t="s">
        <v>67</v>
      </c>
      <c r="H31" s="60">
        <v>43</v>
      </c>
      <c r="I31" s="61">
        <v>43</v>
      </c>
      <c r="J31" s="62">
        <v>43</v>
      </c>
    </row>
    <row r="32" spans="2:10">
      <c r="B32" s="55"/>
      <c r="C32" s="84"/>
      <c r="D32" s="184">
        <v>111</v>
      </c>
      <c r="E32" s="58" t="s">
        <v>75</v>
      </c>
      <c r="F32" s="87">
        <v>633006</v>
      </c>
      <c r="G32" s="63" t="s">
        <v>76</v>
      </c>
      <c r="H32" s="60">
        <v>150</v>
      </c>
      <c r="I32" s="61">
        <v>150</v>
      </c>
      <c r="J32" s="62">
        <v>150</v>
      </c>
    </row>
    <row r="33" spans="2:10">
      <c r="B33" s="55"/>
      <c r="C33" s="84"/>
      <c r="D33" s="184">
        <v>111</v>
      </c>
      <c r="E33" s="58" t="s">
        <v>75</v>
      </c>
      <c r="F33" s="87">
        <v>633006</v>
      </c>
      <c r="G33" s="63" t="s">
        <v>77</v>
      </c>
      <c r="H33" s="60">
        <v>100</v>
      </c>
      <c r="I33" s="61">
        <v>100</v>
      </c>
      <c r="J33" s="62">
        <v>100</v>
      </c>
    </row>
    <row r="34" spans="2:10">
      <c r="B34" s="55"/>
      <c r="C34" s="84"/>
      <c r="D34" s="184">
        <v>111</v>
      </c>
      <c r="E34" s="58" t="s">
        <v>75</v>
      </c>
      <c r="F34" s="87">
        <v>637011</v>
      </c>
      <c r="G34" s="63" t="s">
        <v>78</v>
      </c>
      <c r="H34" s="60">
        <v>199</v>
      </c>
      <c r="I34" s="61">
        <v>199</v>
      </c>
      <c r="J34" s="62">
        <v>199</v>
      </c>
    </row>
    <row r="35" spans="2:10">
      <c r="B35" s="247"/>
      <c r="C35" s="215" t="s">
        <v>175</v>
      </c>
      <c r="D35" s="248"/>
      <c r="E35" s="249"/>
      <c r="F35" s="250"/>
      <c r="G35" s="274" t="s">
        <v>79</v>
      </c>
      <c r="H35" s="251">
        <f>H36+H37+H38+H39+H40+H41</f>
        <v>1700</v>
      </c>
      <c r="I35" s="245">
        <f t="shared" ref="I35:J35" si="0">I36+I37+I38+I39+I40+I41</f>
        <v>1650</v>
      </c>
      <c r="J35" s="252">
        <f t="shared" si="0"/>
        <v>1650</v>
      </c>
    </row>
    <row r="36" spans="2:10">
      <c r="B36" s="55"/>
      <c r="C36" s="56"/>
      <c r="D36" s="180">
        <v>41</v>
      </c>
      <c r="E36" s="58" t="s">
        <v>80</v>
      </c>
      <c r="F36" s="87">
        <v>632001</v>
      </c>
      <c r="G36" s="63" t="s">
        <v>81</v>
      </c>
      <c r="H36" s="60">
        <v>900</v>
      </c>
      <c r="I36" s="61">
        <v>900</v>
      </c>
      <c r="J36" s="62">
        <v>900</v>
      </c>
    </row>
    <row r="37" spans="2:10">
      <c r="B37" s="55"/>
      <c r="C37" s="56"/>
      <c r="D37" s="180">
        <v>41</v>
      </c>
      <c r="E37" s="58" t="s">
        <v>80</v>
      </c>
      <c r="F37" s="87">
        <v>633006</v>
      </c>
      <c r="G37" s="63" t="s">
        <v>82</v>
      </c>
      <c r="H37" s="60">
        <v>150</v>
      </c>
      <c r="I37" s="61">
        <v>150</v>
      </c>
      <c r="J37" s="62">
        <v>150</v>
      </c>
    </row>
    <row r="38" spans="2:10">
      <c r="B38" s="55"/>
      <c r="C38" s="56"/>
      <c r="D38" s="180">
        <v>41</v>
      </c>
      <c r="E38" s="58" t="s">
        <v>80</v>
      </c>
      <c r="F38" s="87">
        <v>633006</v>
      </c>
      <c r="G38" s="63" t="s">
        <v>83</v>
      </c>
      <c r="H38" s="60">
        <v>100</v>
      </c>
      <c r="I38" s="61">
        <v>0</v>
      </c>
      <c r="J38" s="62">
        <v>0</v>
      </c>
    </row>
    <row r="39" spans="2:10">
      <c r="B39" s="55"/>
      <c r="C39" s="56"/>
      <c r="D39" s="180">
        <v>41</v>
      </c>
      <c r="E39" s="59" t="s">
        <v>80</v>
      </c>
      <c r="F39" s="87">
        <v>633015</v>
      </c>
      <c r="G39" s="63" t="s">
        <v>84</v>
      </c>
      <c r="H39" s="60">
        <v>100</v>
      </c>
      <c r="I39" s="61">
        <v>100</v>
      </c>
      <c r="J39" s="62">
        <v>100</v>
      </c>
    </row>
    <row r="40" spans="2:10">
      <c r="B40" s="55"/>
      <c r="C40" s="56"/>
      <c r="D40" s="180">
        <v>41</v>
      </c>
      <c r="E40" s="58" t="s">
        <v>80</v>
      </c>
      <c r="F40" s="87">
        <v>634001</v>
      </c>
      <c r="G40" s="63" t="s">
        <v>85</v>
      </c>
      <c r="H40" s="60">
        <v>300</v>
      </c>
      <c r="I40" s="61">
        <v>350</v>
      </c>
      <c r="J40" s="62">
        <v>350</v>
      </c>
    </row>
    <row r="41" spans="2:10">
      <c r="B41" s="55"/>
      <c r="C41" s="56"/>
      <c r="D41" s="180">
        <v>41</v>
      </c>
      <c r="E41" s="58" t="s">
        <v>80</v>
      </c>
      <c r="F41" s="87">
        <v>634003</v>
      </c>
      <c r="G41" s="63" t="s">
        <v>86</v>
      </c>
      <c r="H41" s="60">
        <v>150</v>
      </c>
      <c r="I41" s="61">
        <v>150</v>
      </c>
      <c r="J41" s="62">
        <v>150</v>
      </c>
    </row>
    <row r="42" spans="2:10">
      <c r="B42" s="214"/>
      <c r="C42" s="215" t="s">
        <v>176</v>
      </c>
      <c r="D42" s="224">
        <v>41</v>
      </c>
      <c r="E42" s="249" t="s">
        <v>88</v>
      </c>
      <c r="F42" s="210"/>
      <c r="G42" s="274" t="s">
        <v>89</v>
      </c>
      <c r="H42" s="251">
        <f>H43</f>
        <v>50</v>
      </c>
      <c r="I42" s="245">
        <f>I43</f>
        <v>50</v>
      </c>
      <c r="J42" s="246">
        <f>J43</f>
        <v>50</v>
      </c>
    </row>
    <row r="43" spans="2:10">
      <c r="B43" s="55"/>
      <c r="C43" s="56"/>
      <c r="D43" s="180">
        <v>41</v>
      </c>
      <c r="E43" s="58" t="s">
        <v>88</v>
      </c>
      <c r="F43" s="87">
        <v>633006</v>
      </c>
      <c r="G43" s="63" t="s">
        <v>76</v>
      </c>
      <c r="H43" s="60">
        <v>50</v>
      </c>
      <c r="I43" s="89">
        <v>50</v>
      </c>
      <c r="J43" s="192">
        <v>50</v>
      </c>
    </row>
    <row r="44" spans="2:10">
      <c r="B44" s="247"/>
      <c r="C44" s="215" t="s">
        <v>177</v>
      </c>
      <c r="D44" s="248">
        <v>41</v>
      </c>
      <c r="E44" s="249" t="s">
        <v>90</v>
      </c>
      <c r="F44" s="249"/>
      <c r="G44" s="274" t="s">
        <v>91</v>
      </c>
      <c r="H44" s="251">
        <f>H45+H46</f>
        <v>3360</v>
      </c>
      <c r="I44" s="245">
        <f t="shared" ref="I44:J44" si="1">I45+I46</f>
        <v>3360</v>
      </c>
      <c r="J44" s="252">
        <f t="shared" si="1"/>
        <v>3360</v>
      </c>
    </row>
    <row r="45" spans="2:10">
      <c r="B45" s="55"/>
      <c r="C45" s="56"/>
      <c r="D45" s="180">
        <v>41</v>
      </c>
      <c r="E45" s="58" t="s">
        <v>90</v>
      </c>
      <c r="F45" s="87">
        <v>611</v>
      </c>
      <c r="G45" s="63" t="s">
        <v>65</v>
      </c>
      <c r="H45" s="60">
        <v>2490</v>
      </c>
      <c r="I45" s="61">
        <v>2490</v>
      </c>
      <c r="J45" s="62">
        <v>2490</v>
      </c>
    </row>
    <row r="46" spans="2:10">
      <c r="B46" s="55"/>
      <c r="C46" s="56"/>
      <c r="D46" s="180">
        <v>41</v>
      </c>
      <c r="E46" s="58" t="s">
        <v>90</v>
      </c>
      <c r="F46" s="87">
        <v>620</v>
      </c>
      <c r="G46" s="63" t="s">
        <v>66</v>
      </c>
      <c r="H46" s="60">
        <v>870</v>
      </c>
      <c r="I46" s="61">
        <v>870</v>
      </c>
      <c r="J46" s="62">
        <v>870</v>
      </c>
    </row>
    <row r="47" spans="2:10">
      <c r="B47" s="247"/>
      <c r="C47" s="215" t="s">
        <v>178</v>
      </c>
      <c r="D47" s="248">
        <v>41</v>
      </c>
      <c r="E47" s="249" t="s">
        <v>93</v>
      </c>
      <c r="F47" s="250"/>
      <c r="G47" s="274" t="s">
        <v>94</v>
      </c>
      <c r="H47" s="251">
        <f>H48+H49+H50+H51+H52+H53</f>
        <v>7206</v>
      </c>
      <c r="I47" s="245">
        <f>I48+I49+I50+I51+I52+I53</f>
        <v>7206</v>
      </c>
      <c r="J47" s="252">
        <f>J48+J49+J50+J51+J52+J53</f>
        <v>7206</v>
      </c>
    </row>
    <row r="48" spans="2:10">
      <c r="B48" s="55"/>
      <c r="C48" s="56"/>
      <c r="D48" s="180">
        <v>41</v>
      </c>
      <c r="E48" s="58" t="s">
        <v>93</v>
      </c>
      <c r="F48" s="87">
        <v>632001</v>
      </c>
      <c r="G48" s="63" t="s">
        <v>81</v>
      </c>
      <c r="H48" s="60">
        <v>4300</v>
      </c>
      <c r="I48" s="61">
        <v>4300</v>
      </c>
      <c r="J48" s="90">
        <v>4300</v>
      </c>
    </row>
    <row r="49" spans="2:10">
      <c r="B49" s="55"/>
      <c r="C49" s="56"/>
      <c r="D49" s="180">
        <v>41</v>
      </c>
      <c r="E49" s="58" t="s">
        <v>93</v>
      </c>
      <c r="F49" s="87">
        <v>632002</v>
      </c>
      <c r="G49" s="63" t="s">
        <v>95</v>
      </c>
      <c r="H49" s="60">
        <v>1300</v>
      </c>
      <c r="I49" s="61">
        <v>1300</v>
      </c>
      <c r="J49" s="90">
        <v>1300</v>
      </c>
    </row>
    <row r="50" spans="2:10">
      <c r="B50" s="55"/>
      <c r="C50" s="56"/>
      <c r="D50" s="180">
        <v>41</v>
      </c>
      <c r="E50" s="58" t="s">
        <v>93</v>
      </c>
      <c r="F50" s="87">
        <v>633006</v>
      </c>
      <c r="G50" s="63" t="s">
        <v>82</v>
      </c>
      <c r="H50" s="60">
        <v>250</v>
      </c>
      <c r="I50" s="61">
        <v>250</v>
      </c>
      <c r="J50" s="90">
        <v>250</v>
      </c>
    </row>
    <row r="51" spans="2:10">
      <c r="B51" s="55"/>
      <c r="C51" s="56"/>
      <c r="D51" s="180">
        <v>41</v>
      </c>
      <c r="E51" s="58" t="s">
        <v>93</v>
      </c>
      <c r="F51" s="87">
        <v>634001</v>
      </c>
      <c r="G51" s="63" t="s">
        <v>96</v>
      </c>
      <c r="H51" s="60">
        <v>100</v>
      </c>
      <c r="I51" s="61">
        <v>100</v>
      </c>
      <c r="J51" s="90">
        <v>100</v>
      </c>
    </row>
    <row r="52" spans="2:10">
      <c r="B52" s="55"/>
      <c r="C52" s="56"/>
      <c r="D52" s="180">
        <v>41</v>
      </c>
      <c r="E52" s="58" t="s">
        <v>93</v>
      </c>
      <c r="F52" s="87">
        <v>637012</v>
      </c>
      <c r="G52" s="63" t="s">
        <v>97</v>
      </c>
      <c r="H52" s="60">
        <v>56</v>
      </c>
      <c r="I52" s="61">
        <v>56</v>
      </c>
      <c r="J52" s="90">
        <v>56</v>
      </c>
    </row>
    <row r="53" spans="2:10" ht="15.75" thickBot="1">
      <c r="B53" s="55"/>
      <c r="C53" s="56"/>
      <c r="D53" s="180">
        <v>41</v>
      </c>
      <c r="E53" s="58" t="s">
        <v>93</v>
      </c>
      <c r="F53" s="87">
        <v>637027</v>
      </c>
      <c r="G53" s="63" t="s">
        <v>87</v>
      </c>
      <c r="H53" s="75">
        <v>1200</v>
      </c>
      <c r="I53" s="76">
        <v>1200</v>
      </c>
      <c r="J53" s="91">
        <v>1200</v>
      </c>
    </row>
    <row r="54" spans="2:10" ht="15.75" thickBot="1">
      <c r="B54" s="78">
        <v>4</v>
      </c>
      <c r="C54" s="92"/>
      <c r="D54" s="185"/>
      <c r="E54" s="94"/>
      <c r="F54" s="95"/>
      <c r="G54" s="93" t="s">
        <v>98</v>
      </c>
      <c r="H54" s="54">
        <f>H55+H56+H57</f>
        <v>12861</v>
      </c>
      <c r="I54" s="96">
        <f>I55+I56+I57</f>
        <v>12861</v>
      </c>
      <c r="J54" s="97">
        <f>J55+J56+J57</f>
        <v>12861</v>
      </c>
    </row>
    <row r="55" spans="2:10">
      <c r="B55" s="98"/>
      <c r="C55" s="99"/>
      <c r="D55" s="186">
        <v>41</v>
      </c>
      <c r="E55" s="101" t="s">
        <v>99</v>
      </c>
      <c r="F55" s="102">
        <v>633004</v>
      </c>
      <c r="G55" s="100" t="s">
        <v>100</v>
      </c>
      <c r="H55" s="103">
        <v>677</v>
      </c>
      <c r="I55" s="89">
        <v>677</v>
      </c>
      <c r="J55" s="104">
        <v>677</v>
      </c>
    </row>
    <row r="56" spans="2:10">
      <c r="B56" s="105"/>
      <c r="C56" s="99"/>
      <c r="D56" s="187">
        <v>41</v>
      </c>
      <c r="E56" s="107" t="s">
        <v>99</v>
      </c>
      <c r="F56" s="108">
        <v>637004</v>
      </c>
      <c r="G56" s="106" t="s">
        <v>101</v>
      </c>
      <c r="H56" s="109">
        <v>12100</v>
      </c>
      <c r="I56" s="88">
        <v>12100</v>
      </c>
      <c r="J56" s="110">
        <v>12100</v>
      </c>
    </row>
    <row r="57" spans="2:10" ht="15.75" thickBot="1">
      <c r="B57" s="105"/>
      <c r="C57" s="99"/>
      <c r="D57" s="187">
        <v>41</v>
      </c>
      <c r="E57" s="107" t="s">
        <v>99</v>
      </c>
      <c r="F57" s="108">
        <v>637012</v>
      </c>
      <c r="G57" s="106" t="s">
        <v>102</v>
      </c>
      <c r="H57" s="109">
        <v>84</v>
      </c>
      <c r="I57" s="88">
        <v>84</v>
      </c>
      <c r="J57" s="110">
        <v>84</v>
      </c>
    </row>
    <row r="58" spans="2:10" ht="15.75" thickBot="1">
      <c r="B58" s="78">
        <v>5</v>
      </c>
      <c r="C58" s="92"/>
      <c r="D58" s="185"/>
      <c r="E58" s="94"/>
      <c r="F58" s="95"/>
      <c r="G58" s="93" t="s">
        <v>103</v>
      </c>
      <c r="H58" s="111">
        <f>H60+H59</f>
        <v>13858</v>
      </c>
      <c r="I58" s="111">
        <f t="shared" ref="I58:J58" si="2">I60+I59</f>
        <v>13858</v>
      </c>
      <c r="J58" s="112">
        <f t="shared" si="2"/>
        <v>13858</v>
      </c>
    </row>
    <row r="59" spans="2:10">
      <c r="B59" s="55"/>
      <c r="C59" s="70"/>
      <c r="D59" s="113">
        <v>41</v>
      </c>
      <c r="E59" s="58" t="s">
        <v>104</v>
      </c>
      <c r="F59" s="59">
        <v>637004</v>
      </c>
      <c r="G59" s="63" t="s">
        <v>105</v>
      </c>
      <c r="H59" s="60">
        <v>685</v>
      </c>
      <c r="I59" s="61">
        <v>685</v>
      </c>
      <c r="J59" s="62">
        <v>685</v>
      </c>
    </row>
    <row r="60" spans="2:10" ht="15.75" thickBot="1">
      <c r="B60" s="55"/>
      <c r="C60" s="70"/>
      <c r="D60" s="113">
        <v>41</v>
      </c>
      <c r="E60" s="58" t="s">
        <v>104</v>
      </c>
      <c r="F60" s="59">
        <v>717002</v>
      </c>
      <c r="G60" s="63" t="s">
        <v>106</v>
      </c>
      <c r="H60" s="60">
        <v>13173</v>
      </c>
      <c r="I60" s="61">
        <v>13173</v>
      </c>
      <c r="J60" s="62">
        <v>13173</v>
      </c>
    </row>
    <row r="61" spans="2:10" ht="15.75" thickBot="1">
      <c r="B61" s="78">
        <v>6</v>
      </c>
      <c r="C61" s="92"/>
      <c r="D61" s="188"/>
      <c r="E61" s="94"/>
      <c r="F61" s="95"/>
      <c r="G61" s="118" t="s">
        <v>107</v>
      </c>
      <c r="H61" s="54">
        <f>H62+H63+H64+H65+H66+H67+H68+H69+H70+H71+H72</f>
        <v>329232</v>
      </c>
      <c r="I61" s="96">
        <f>I62+I63+I64+I65+I66+I67+I68+I69+I70+I71+I72</f>
        <v>328300</v>
      </c>
      <c r="J61" s="97">
        <f>J62+J63+J64+J65+J66+J67+J68+J69+J70+J71+J72</f>
        <v>328300</v>
      </c>
    </row>
    <row r="62" spans="2:10">
      <c r="B62" s="205"/>
      <c r="C62" s="206" t="s">
        <v>179</v>
      </c>
      <c r="D62" s="207">
        <v>41</v>
      </c>
      <c r="E62" s="208" t="s">
        <v>108</v>
      </c>
      <c r="F62" s="209">
        <v>600</v>
      </c>
      <c r="G62" s="210" t="s">
        <v>109</v>
      </c>
      <c r="H62" s="211">
        <v>23364</v>
      </c>
      <c r="I62" s="212">
        <v>23364</v>
      </c>
      <c r="J62" s="213">
        <v>23364</v>
      </c>
    </row>
    <row r="63" spans="2:10">
      <c r="B63" s="214"/>
      <c r="C63" s="215" t="s">
        <v>179</v>
      </c>
      <c r="D63" s="216">
        <v>111</v>
      </c>
      <c r="E63" s="217" t="s">
        <v>108</v>
      </c>
      <c r="F63" s="218">
        <v>600</v>
      </c>
      <c r="G63" s="219" t="s">
        <v>109</v>
      </c>
      <c r="H63" s="220">
        <v>2000</v>
      </c>
      <c r="I63" s="221">
        <v>2000</v>
      </c>
      <c r="J63" s="222">
        <v>2000</v>
      </c>
    </row>
    <row r="64" spans="2:10">
      <c r="B64" s="214"/>
      <c r="C64" s="215" t="s">
        <v>179</v>
      </c>
      <c r="D64" s="224">
        <v>111</v>
      </c>
      <c r="E64" s="217" t="s">
        <v>108</v>
      </c>
      <c r="F64" s="218">
        <v>600</v>
      </c>
      <c r="G64" s="219" t="s">
        <v>189</v>
      </c>
      <c r="H64" s="220">
        <v>1500</v>
      </c>
      <c r="I64" s="221">
        <v>1500</v>
      </c>
      <c r="J64" s="222">
        <v>1500</v>
      </c>
    </row>
    <row r="65" spans="2:10">
      <c r="B65" s="214"/>
      <c r="C65" s="223" t="s">
        <v>180</v>
      </c>
      <c r="D65" s="224">
        <v>111</v>
      </c>
      <c r="E65" s="217" t="s">
        <v>110</v>
      </c>
      <c r="F65" s="218">
        <v>600</v>
      </c>
      <c r="G65" s="219" t="s">
        <v>190</v>
      </c>
      <c r="H65" s="220">
        <v>4500</v>
      </c>
      <c r="I65" s="221">
        <v>2500</v>
      </c>
      <c r="J65" s="222">
        <v>2500</v>
      </c>
    </row>
    <row r="66" spans="2:10">
      <c r="B66" s="214"/>
      <c r="C66" s="223" t="s">
        <v>180</v>
      </c>
      <c r="D66" s="224">
        <v>111</v>
      </c>
      <c r="E66" s="217" t="s">
        <v>110</v>
      </c>
      <c r="F66" s="218">
        <v>600</v>
      </c>
      <c r="G66" s="219" t="s">
        <v>191</v>
      </c>
      <c r="H66" s="220">
        <v>3400</v>
      </c>
      <c r="I66" s="221">
        <v>3400</v>
      </c>
      <c r="J66" s="222">
        <v>3400</v>
      </c>
    </row>
    <row r="67" spans="2:10">
      <c r="B67" s="214"/>
      <c r="C67" s="223" t="s">
        <v>180</v>
      </c>
      <c r="D67" s="224">
        <v>111</v>
      </c>
      <c r="E67" s="217" t="s">
        <v>110</v>
      </c>
      <c r="F67" s="218">
        <v>600</v>
      </c>
      <c r="G67" s="219" t="s">
        <v>192</v>
      </c>
      <c r="H67" s="220">
        <v>12632</v>
      </c>
      <c r="I67" s="221">
        <v>12700</v>
      </c>
      <c r="J67" s="222">
        <v>12700</v>
      </c>
    </row>
    <row r="68" spans="2:10">
      <c r="B68" s="214"/>
      <c r="C68" s="223" t="s">
        <v>180</v>
      </c>
      <c r="D68" s="224">
        <v>111</v>
      </c>
      <c r="E68" s="217" t="s">
        <v>110</v>
      </c>
      <c r="F68" s="218">
        <v>600</v>
      </c>
      <c r="G68" s="219" t="s">
        <v>193</v>
      </c>
      <c r="H68" s="220">
        <v>6200</v>
      </c>
      <c r="I68" s="221">
        <v>6200</v>
      </c>
      <c r="J68" s="222">
        <v>6200</v>
      </c>
    </row>
    <row r="69" spans="2:10">
      <c r="B69" s="214"/>
      <c r="C69" s="223" t="s">
        <v>180</v>
      </c>
      <c r="D69" s="224">
        <v>111</v>
      </c>
      <c r="E69" s="217" t="s">
        <v>110</v>
      </c>
      <c r="F69" s="218">
        <v>600</v>
      </c>
      <c r="G69" s="219" t="s">
        <v>194</v>
      </c>
      <c r="H69" s="220">
        <v>3200</v>
      </c>
      <c r="I69" s="221">
        <v>3200</v>
      </c>
      <c r="J69" s="222">
        <v>3200</v>
      </c>
    </row>
    <row r="70" spans="2:10">
      <c r="B70" s="214"/>
      <c r="C70" s="223" t="s">
        <v>180</v>
      </c>
      <c r="D70" s="224">
        <v>111</v>
      </c>
      <c r="E70" s="217" t="s">
        <v>110</v>
      </c>
      <c r="F70" s="218">
        <v>600</v>
      </c>
      <c r="G70" s="225" t="s">
        <v>111</v>
      </c>
      <c r="H70" s="220">
        <v>225000</v>
      </c>
      <c r="I70" s="221">
        <v>226000</v>
      </c>
      <c r="J70" s="222">
        <v>226000</v>
      </c>
    </row>
    <row r="71" spans="2:10">
      <c r="B71" s="214"/>
      <c r="C71" s="223" t="s">
        <v>181</v>
      </c>
      <c r="D71" s="224">
        <v>41</v>
      </c>
      <c r="E71" s="217" t="s">
        <v>112</v>
      </c>
      <c r="F71" s="218">
        <v>600</v>
      </c>
      <c r="G71" s="225" t="s">
        <v>113</v>
      </c>
      <c r="H71" s="226">
        <v>15576</v>
      </c>
      <c r="I71" s="227">
        <v>15576</v>
      </c>
      <c r="J71" s="228">
        <v>15576</v>
      </c>
    </row>
    <row r="72" spans="2:10" ht="15.75" thickBot="1">
      <c r="B72" s="229"/>
      <c r="C72" s="223" t="s">
        <v>182</v>
      </c>
      <c r="D72" s="230">
        <v>41</v>
      </c>
      <c r="E72" s="217" t="s">
        <v>114</v>
      </c>
      <c r="F72" s="218">
        <v>600</v>
      </c>
      <c r="G72" s="231" t="s">
        <v>115</v>
      </c>
      <c r="H72" s="232">
        <v>31860</v>
      </c>
      <c r="I72" s="233">
        <v>31860</v>
      </c>
      <c r="J72" s="234">
        <v>31860</v>
      </c>
    </row>
    <row r="73" spans="2:10" ht="15.75" thickBot="1">
      <c r="B73" s="78">
        <v>7</v>
      </c>
      <c r="C73" s="92"/>
      <c r="D73" s="185"/>
      <c r="E73" s="94"/>
      <c r="F73" s="95"/>
      <c r="G73" s="93" t="s">
        <v>116</v>
      </c>
      <c r="H73" s="54">
        <f>H74+H76+H77</f>
        <v>7264</v>
      </c>
      <c r="I73" s="54">
        <f t="shared" ref="I73:J73" si="3">I74+I76+I77</f>
        <v>7264</v>
      </c>
      <c r="J73" s="54">
        <f t="shared" si="3"/>
        <v>7264</v>
      </c>
    </row>
    <row r="74" spans="2:10">
      <c r="B74" s="267"/>
      <c r="C74" s="223" t="s">
        <v>183</v>
      </c>
      <c r="D74" s="275">
        <v>41</v>
      </c>
      <c r="E74" s="276" t="s">
        <v>117</v>
      </c>
      <c r="F74" s="277"/>
      <c r="G74" s="270" t="s">
        <v>118</v>
      </c>
      <c r="H74" s="271">
        <f>H75</f>
        <v>1600</v>
      </c>
      <c r="I74" s="272">
        <f>I75</f>
        <v>1600</v>
      </c>
      <c r="J74" s="273">
        <f>J75</f>
        <v>1600</v>
      </c>
    </row>
    <row r="75" spans="2:10">
      <c r="B75" s="122"/>
      <c r="C75" s="84"/>
      <c r="D75" s="189">
        <v>41</v>
      </c>
      <c r="E75" s="124" t="s">
        <v>117</v>
      </c>
      <c r="F75" s="102">
        <v>632001</v>
      </c>
      <c r="G75" s="123" t="s">
        <v>119</v>
      </c>
      <c r="H75" s="119">
        <v>1600</v>
      </c>
      <c r="I75" s="120">
        <v>1600</v>
      </c>
      <c r="J75" s="121">
        <v>1600</v>
      </c>
    </row>
    <row r="76" spans="2:10">
      <c r="B76" s="214"/>
      <c r="C76" s="215" t="s">
        <v>184</v>
      </c>
      <c r="D76" s="224">
        <v>41</v>
      </c>
      <c r="E76" s="217" t="s">
        <v>117</v>
      </c>
      <c r="F76" s="218">
        <v>600</v>
      </c>
      <c r="G76" s="243" t="s">
        <v>120</v>
      </c>
      <c r="H76" s="278">
        <v>4800</v>
      </c>
      <c r="I76" s="279">
        <v>4800</v>
      </c>
      <c r="J76" s="280">
        <v>4800</v>
      </c>
    </row>
    <row r="77" spans="2:10">
      <c r="B77" s="214"/>
      <c r="C77" s="215" t="s">
        <v>185</v>
      </c>
      <c r="D77" s="248">
        <v>41</v>
      </c>
      <c r="E77" s="249" t="s">
        <v>121</v>
      </c>
      <c r="F77" s="250">
        <v>600</v>
      </c>
      <c r="G77" s="243" t="s">
        <v>122</v>
      </c>
      <c r="H77" s="251">
        <f>H78+H79</f>
        <v>864</v>
      </c>
      <c r="I77" s="245">
        <f t="shared" ref="I77:J77" si="4">I78+I79</f>
        <v>864</v>
      </c>
      <c r="J77" s="252">
        <f t="shared" si="4"/>
        <v>864</v>
      </c>
    </row>
    <row r="78" spans="2:10">
      <c r="B78" s="55"/>
      <c r="C78" s="56"/>
      <c r="D78" s="180">
        <v>41</v>
      </c>
      <c r="E78" s="58" t="s">
        <v>121</v>
      </c>
      <c r="F78" s="59">
        <v>615</v>
      </c>
      <c r="G78" s="57" t="s">
        <v>123</v>
      </c>
      <c r="H78" s="60">
        <v>664</v>
      </c>
      <c r="I78" s="61">
        <v>664</v>
      </c>
      <c r="J78" s="62">
        <v>664</v>
      </c>
    </row>
    <row r="79" spans="2:10" ht="15.75" thickBot="1">
      <c r="B79" s="105"/>
      <c r="C79" s="56"/>
      <c r="D79" s="187">
        <v>41</v>
      </c>
      <c r="E79" s="107" t="s">
        <v>121</v>
      </c>
      <c r="F79" s="116">
        <v>634004</v>
      </c>
      <c r="G79" s="106" t="s">
        <v>124</v>
      </c>
      <c r="H79" s="75">
        <v>200</v>
      </c>
      <c r="I79" s="76">
        <v>200</v>
      </c>
      <c r="J79" s="77">
        <v>200</v>
      </c>
    </row>
    <row r="80" spans="2:10" ht="15.75" thickBot="1">
      <c r="B80" s="78">
        <v>8</v>
      </c>
      <c r="C80" s="92"/>
      <c r="D80" s="185"/>
      <c r="E80" s="94"/>
      <c r="F80" s="95"/>
      <c r="G80" s="93" t="s">
        <v>125</v>
      </c>
      <c r="H80" s="54">
        <f>H81+H82+H83+H84+H85</f>
        <v>6860</v>
      </c>
      <c r="I80" s="54">
        <f>I81+I82+I83+I84+I85</f>
        <v>6860</v>
      </c>
      <c r="J80" s="112">
        <f>J81+J82+J83+J84+J85</f>
        <v>6860</v>
      </c>
    </row>
    <row r="81" spans="2:12">
      <c r="B81" s="179"/>
      <c r="C81" s="126"/>
      <c r="D81" s="125">
        <v>41</v>
      </c>
      <c r="E81" s="127" t="s">
        <v>126</v>
      </c>
      <c r="F81" s="128">
        <v>631001</v>
      </c>
      <c r="G81" s="129" t="s">
        <v>127</v>
      </c>
      <c r="H81" s="130">
        <v>1000</v>
      </c>
      <c r="I81" s="131">
        <v>1000</v>
      </c>
      <c r="J81" s="132">
        <v>1000</v>
      </c>
    </row>
    <row r="82" spans="2:12">
      <c r="B82" s="98"/>
      <c r="C82" s="99"/>
      <c r="D82" s="186">
        <v>41</v>
      </c>
      <c r="E82" s="101" t="s">
        <v>126</v>
      </c>
      <c r="F82" s="133">
        <v>632002</v>
      </c>
      <c r="G82" s="100" t="s">
        <v>128</v>
      </c>
      <c r="H82" s="103">
        <v>110</v>
      </c>
      <c r="I82" s="89">
        <v>110</v>
      </c>
      <c r="J82" s="104">
        <v>110</v>
      </c>
    </row>
    <row r="83" spans="2:12">
      <c r="B83" s="98"/>
      <c r="C83" s="99"/>
      <c r="D83" s="186">
        <v>41</v>
      </c>
      <c r="E83" s="133" t="s">
        <v>126</v>
      </c>
      <c r="F83" s="133">
        <v>632001</v>
      </c>
      <c r="G83" s="100" t="s">
        <v>81</v>
      </c>
      <c r="H83" s="103">
        <v>500</v>
      </c>
      <c r="I83" s="89">
        <v>500</v>
      </c>
      <c r="J83" s="104">
        <v>500</v>
      </c>
      <c r="L83" s="195"/>
    </row>
    <row r="84" spans="2:12">
      <c r="B84" s="55"/>
      <c r="C84" s="99"/>
      <c r="D84" s="180">
        <v>41</v>
      </c>
      <c r="E84" s="58" t="s">
        <v>126</v>
      </c>
      <c r="F84" s="59">
        <v>633015</v>
      </c>
      <c r="G84" s="57" t="s">
        <v>129</v>
      </c>
      <c r="H84" s="60">
        <v>250</v>
      </c>
      <c r="I84" s="61">
        <v>250</v>
      </c>
      <c r="J84" s="62">
        <v>250</v>
      </c>
    </row>
    <row r="85" spans="2:12" ht="15.75" thickBot="1">
      <c r="B85" s="105"/>
      <c r="C85" s="99"/>
      <c r="D85" s="114">
        <v>41</v>
      </c>
      <c r="E85" s="107" t="s">
        <v>126</v>
      </c>
      <c r="F85" s="116">
        <v>642001</v>
      </c>
      <c r="G85" s="106" t="s">
        <v>130</v>
      </c>
      <c r="H85" s="134">
        <v>5000</v>
      </c>
      <c r="I85" s="135">
        <v>5000</v>
      </c>
      <c r="J85" s="136">
        <v>5000</v>
      </c>
    </row>
    <row r="86" spans="2:12" ht="15.75" thickBot="1">
      <c r="B86" s="78">
        <v>9</v>
      </c>
      <c r="C86" s="92"/>
      <c r="D86" s="183"/>
      <c r="E86" s="137"/>
      <c r="F86" s="80"/>
      <c r="G86" s="93" t="s">
        <v>131</v>
      </c>
      <c r="H86" s="111">
        <f>H87</f>
        <v>6150</v>
      </c>
      <c r="I86" s="111">
        <f t="shared" ref="I86:J86" si="5">I87</f>
        <v>6150</v>
      </c>
      <c r="J86" s="112">
        <f t="shared" si="5"/>
        <v>6150</v>
      </c>
    </row>
    <row r="87" spans="2:12">
      <c r="B87" s="281"/>
      <c r="C87" s="223" t="s">
        <v>186</v>
      </c>
      <c r="D87" s="282"/>
      <c r="E87" s="269"/>
      <c r="F87" s="283"/>
      <c r="G87" s="270" t="s">
        <v>132</v>
      </c>
      <c r="H87" s="284">
        <f>H88+H89</f>
        <v>6150</v>
      </c>
      <c r="I87" s="272">
        <f>I88+I89</f>
        <v>6150</v>
      </c>
      <c r="J87" s="285">
        <f>J88+J89</f>
        <v>6150</v>
      </c>
    </row>
    <row r="88" spans="2:12">
      <c r="B88" s="98"/>
      <c r="C88" s="84"/>
      <c r="D88" s="186">
        <v>41</v>
      </c>
      <c r="E88" s="101" t="s">
        <v>133</v>
      </c>
      <c r="F88" s="133">
        <v>632001</v>
      </c>
      <c r="G88" s="100" t="s">
        <v>134</v>
      </c>
      <c r="H88" s="103">
        <v>6000</v>
      </c>
      <c r="I88" s="89">
        <v>6000</v>
      </c>
      <c r="J88" s="104">
        <v>6000</v>
      </c>
    </row>
    <row r="89" spans="2:12" ht="15.75" thickBot="1">
      <c r="B89" s="138"/>
      <c r="C89" s="84"/>
      <c r="D89" s="190">
        <v>41</v>
      </c>
      <c r="E89" s="139" t="s">
        <v>133</v>
      </c>
      <c r="F89" s="108">
        <v>637027</v>
      </c>
      <c r="G89" s="140" t="s">
        <v>87</v>
      </c>
      <c r="H89" s="141">
        <v>150</v>
      </c>
      <c r="I89" s="142">
        <v>150</v>
      </c>
      <c r="J89" s="143">
        <v>150</v>
      </c>
    </row>
    <row r="90" spans="2:12" ht="15.75" thickBot="1">
      <c r="B90" s="78">
        <v>10</v>
      </c>
      <c r="C90" s="79"/>
      <c r="D90" s="185"/>
      <c r="E90" s="95"/>
      <c r="F90" s="137"/>
      <c r="G90" s="93" t="s">
        <v>135</v>
      </c>
      <c r="H90" s="54">
        <f>H91+H92</f>
        <v>3580</v>
      </c>
      <c r="I90" s="54">
        <f>I91+I92</f>
        <v>3580</v>
      </c>
      <c r="J90" s="112">
        <f>J91+J92</f>
        <v>3580</v>
      </c>
    </row>
    <row r="91" spans="2:12">
      <c r="B91" s="98"/>
      <c r="C91" s="99"/>
      <c r="D91" s="186">
        <v>41</v>
      </c>
      <c r="E91" s="133">
        <v>10202</v>
      </c>
      <c r="F91" s="133">
        <v>611</v>
      </c>
      <c r="G91" s="100" t="s">
        <v>65</v>
      </c>
      <c r="H91" s="103">
        <v>2650</v>
      </c>
      <c r="I91" s="89">
        <v>2650</v>
      </c>
      <c r="J91" s="104">
        <v>2650</v>
      </c>
    </row>
    <row r="92" spans="2:12" ht="15.75" thickBot="1">
      <c r="B92" s="105"/>
      <c r="C92" s="115"/>
      <c r="D92" s="187">
        <v>41</v>
      </c>
      <c r="E92" s="116">
        <v>10202</v>
      </c>
      <c r="F92" s="116">
        <v>620</v>
      </c>
      <c r="G92" s="117" t="s">
        <v>66</v>
      </c>
      <c r="H92" s="109">
        <v>930</v>
      </c>
      <c r="I92" s="88">
        <v>930</v>
      </c>
      <c r="J92" s="110">
        <v>930</v>
      </c>
    </row>
    <row r="93" spans="2:12" ht="15.75" thickBot="1">
      <c r="B93" s="78">
        <v>11</v>
      </c>
      <c r="C93" s="92"/>
      <c r="D93" s="185"/>
      <c r="E93" s="95"/>
      <c r="F93" s="94"/>
      <c r="G93" s="93" t="s">
        <v>136</v>
      </c>
      <c r="H93" s="111">
        <f>H94+H95+H96+H97+H98+H99+H100+H101+H102+H103+H104+H105+H106+H107+H108+H109+H110+H111+H112+H113+H114+H115+H116+H117+H118</f>
        <v>77904</v>
      </c>
      <c r="I93" s="111">
        <f t="shared" ref="I93:J93" si="6">I94+I95+I96+I97+I98+I99+I100+I101+I102+I103+I104+I105+I106+I107+I108+I109+I110+I111+I112+I113+I114+I115+I116+I117+I118</f>
        <v>77725</v>
      </c>
      <c r="J93" s="112">
        <f t="shared" si="6"/>
        <v>78651</v>
      </c>
    </row>
    <row r="94" spans="2:12">
      <c r="B94" s="144"/>
      <c r="C94" s="145"/>
      <c r="D94" s="191">
        <v>41</v>
      </c>
      <c r="E94" s="147" t="s">
        <v>60</v>
      </c>
      <c r="F94" s="147">
        <v>611</v>
      </c>
      <c r="G94" s="146" t="s">
        <v>65</v>
      </c>
      <c r="H94" s="148">
        <v>42950</v>
      </c>
      <c r="I94" s="149">
        <v>42950</v>
      </c>
      <c r="J94" s="150">
        <v>42950</v>
      </c>
    </row>
    <row r="95" spans="2:12">
      <c r="B95" s="55"/>
      <c r="C95" s="70"/>
      <c r="D95" s="180">
        <v>41</v>
      </c>
      <c r="E95" s="59" t="s">
        <v>60</v>
      </c>
      <c r="F95" s="59">
        <v>625</v>
      </c>
      <c r="G95" s="57" t="s">
        <v>66</v>
      </c>
      <c r="H95" s="60">
        <v>15030</v>
      </c>
      <c r="I95" s="61">
        <v>15030</v>
      </c>
      <c r="J95" s="62">
        <v>15030</v>
      </c>
    </row>
    <row r="96" spans="2:12">
      <c r="B96" s="55"/>
      <c r="C96" s="70"/>
      <c r="D96" s="180">
        <v>41</v>
      </c>
      <c r="E96" s="59" t="s">
        <v>60</v>
      </c>
      <c r="F96" s="59">
        <v>631001</v>
      </c>
      <c r="G96" s="57" t="s">
        <v>137</v>
      </c>
      <c r="H96" s="60">
        <v>100</v>
      </c>
      <c r="I96" s="61">
        <v>100</v>
      </c>
      <c r="J96" s="62">
        <v>100</v>
      </c>
    </row>
    <row r="97" spans="2:10">
      <c r="B97" s="55"/>
      <c r="C97" s="70"/>
      <c r="D97" s="180">
        <v>41</v>
      </c>
      <c r="E97" s="59" t="s">
        <v>60</v>
      </c>
      <c r="F97" s="59">
        <v>632001</v>
      </c>
      <c r="G97" s="57" t="s">
        <v>81</v>
      </c>
      <c r="H97" s="151">
        <v>1400</v>
      </c>
      <c r="I97" s="152">
        <v>1400</v>
      </c>
      <c r="J97" s="153">
        <v>1400</v>
      </c>
    </row>
    <row r="98" spans="2:10">
      <c r="B98" s="55"/>
      <c r="C98" s="70"/>
      <c r="D98" s="180">
        <v>41</v>
      </c>
      <c r="E98" s="59" t="s">
        <v>60</v>
      </c>
      <c r="F98" s="59">
        <v>632002</v>
      </c>
      <c r="G98" s="57" t="s">
        <v>128</v>
      </c>
      <c r="H98" s="151">
        <v>300</v>
      </c>
      <c r="I98" s="152">
        <v>300</v>
      </c>
      <c r="J98" s="153">
        <v>300</v>
      </c>
    </row>
    <row r="99" spans="2:10">
      <c r="B99" s="55"/>
      <c r="C99" s="70"/>
      <c r="D99" s="180">
        <v>41</v>
      </c>
      <c r="E99" s="59" t="s">
        <v>60</v>
      </c>
      <c r="F99" s="85">
        <v>632003</v>
      </c>
      <c r="G99" s="63" t="s">
        <v>138</v>
      </c>
      <c r="H99" s="151">
        <v>150</v>
      </c>
      <c r="I99" s="152">
        <v>150</v>
      </c>
      <c r="J99" s="153">
        <v>150</v>
      </c>
    </row>
    <row r="100" spans="2:10">
      <c r="B100" s="55"/>
      <c r="C100" s="70"/>
      <c r="D100" s="180">
        <v>41</v>
      </c>
      <c r="E100" s="59" t="s">
        <v>60</v>
      </c>
      <c r="F100" s="59">
        <v>632003</v>
      </c>
      <c r="G100" s="57" t="s">
        <v>139</v>
      </c>
      <c r="H100" s="151">
        <v>1080</v>
      </c>
      <c r="I100" s="152">
        <v>1080</v>
      </c>
      <c r="J100" s="153">
        <v>1080</v>
      </c>
    </row>
    <row r="101" spans="2:10">
      <c r="B101" s="55"/>
      <c r="C101" s="70"/>
      <c r="D101" s="180">
        <v>41</v>
      </c>
      <c r="E101" s="59" t="s">
        <v>60</v>
      </c>
      <c r="F101" s="59">
        <v>632003</v>
      </c>
      <c r="G101" s="57" t="s">
        <v>140</v>
      </c>
      <c r="H101" s="151">
        <v>550</v>
      </c>
      <c r="I101" s="152">
        <v>550</v>
      </c>
      <c r="J101" s="153">
        <v>550</v>
      </c>
    </row>
    <row r="102" spans="2:10">
      <c r="B102" s="55"/>
      <c r="C102" s="70" t="s">
        <v>141</v>
      </c>
      <c r="D102" s="180">
        <v>111</v>
      </c>
      <c r="E102" s="59" t="s">
        <v>60</v>
      </c>
      <c r="F102" s="59">
        <v>633006</v>
      </c>
      <c r="G102" s="57" t="s">
        <v>76</v>
      </c>
      <c r="H102" s="154">
        <v>500</v>
      </c>
      <c r="I102" s="155">
        <v>500</v>
      </c>
      <c r="J102" s="153">
        <v>500</v>
      </c>
    </row>
    <row r="103" spans="2:10">
      <c r="B103" s="55"/>
      <c r="C103" s="70"/>
      <c r="D103" s="180">
        <v>41</v>
      </c>
      <c r="E103" s="59" t="s">
        <v>60</v>
      </c>
      <c r="F103" s="59">
        <v>633006</v>
      </c>
      <c r="G103" s="57" t="s">
        <v>142</v>
      </c>
      <c r="H103" s="154">
        <v>2407</v>
      </c>
      <c r="I103" s="152">
        <v>2228</v>
      </c>
      <c r="J103" s="153">
        <v>3154</v>
      </c>
    </row>
    <row r="104" spans="2:10">
      <c r="B104" s="55"/>
      <c r="C104" s="70"/>
      <c r="D104" s="180">
        <v>41</v>
      </c>
      <c r="E104" s="59" t="s">
        <v>60</v>
      </c>
      <c r="F104" s="59">
        <v>633006</v>
      </c>
      <c r="G104" s="57" t="s">
        <v>82</v>
      </c>
      <c r="H104" s="154">
        <v>200</v>
      </c>
      <c r="I104" s="152">
        <v>200</v>
      </c>
      <c r="J104" s="153">
        <v>200</v>
      </c>
    </row>
    <row r="105" spans="2:10">
      <c r="B105" s="55"/>
      <c r="C105" s="70"/>
      <c r="D105" s="180">
        <v>41</v>
      </c>
      <c r="E105" s="59" t="s">
        <v>60</v>
      </c>
      <c r="F105" s="59">
        <v>633006</v>
      </c>
      <c r="G105" s="57" t="s">
        <v>143</v>
      </c>
      <c r="H105" s="151">
        <v>500</v>
      </c>
      <c r="I105" s="152">
        <v>500</v>
      </c>
      <c r="J105" s="153">
        <v>500</v>
      </c>
    </row>
    <row r="106" spans="2:10">
      <c r="B106" s="55"/>
      <c r="C106" s="70"/>
      <c r="D106" s="180">
        <v>41</v>
      </c>
      <c r="E106" s="59" t="s">
        <v>60</v>
      </c>
      <c r="F106" s="59">
        <v>633009</v>
      </c>
      <c r="G106" s="57" t="s">
        <v>92</v>
      </c>
      <c r="H106" s="151">
        <v>200</v>
      </c>
      <c r="I106" s="152">
        <v>200</v>
      </c>
      <c r="J106" s="153">
        <v>200</v>
      </c>
    </row>
    <row r="107" spans="2:10">
      <c r="B107" s="55"/>
      <c r="C107" s="70"/>
      <c r="D107" s="180">
        <v>41</v>
      </c>
      <c r="E107" s="59" t="s">
        <v>60</v>
      </c>
      <c r="F107" s="59">
        <v>634001</v>
      </c>
      <c r="G107" s="57" t="s">
        <v>199</v>
      </c>
      <c r="H107" s="151">
        <v>1200</v>
      </c>
      <c r="I107" s="152">
        <v>1200</v>
      </c>
      <c r="J107" s="153">
        <v>1200</v>
      </c>
    </row>
    <row r="108" spans="2:10">
      <c r="B108" s="55"/>
      <c r="C108" s="70"/>
      <c r="D108" s="180">
        <v>41</v>
      </c>
      <c r="E108" s="59" t="s">
        <v>60</v>
      </c>
      <c r="F108" s="59">
        <v>634004</v>
      </c>
      <c r="G108" s="57" t="s">
        <v>144</v>
      </c>
      <c r="H108" s="151">
        <v>900</v>
      </c>
      <c r="I108" s="152">
        <v>900</v>
      </c>
      <c r="J108" s="153">
        <v>900</v>
      </c>
    </row>
    <row r="109" spans="2:10">
      <c r="B109" s="55"/>
      <c r="C109" s="70"/>
      <c r="D109" s="180">
        <v>41</v>
      </c>
      <c r="E109" s="59" t="s">
        <v>60</v>
      </c>
      <c r="F109" s="59">
        <v>637001</v>
      </c>
      <c r="G109" s="57" t="s">
        <v>145</v>
      </c>
      <c r="H109" s="151">
        <v>100</v>
      </c>
      <c r="I109" s="152">
        <v>100</v>
      </c>
      <c r="J109" s="153">
        <v>100</v>
      </c>
    </row>
    <row r="110" spans="2:10">
      <c r="B110" s="55"/>
      <c r="C110" s="70"/>
      <c r="D110" s="180">
        <v>41</v>
      </c>
      <c r="E110" s="59" t="s">
        <v>60</v>
      </c>
      <c r="F110" s="59">
        <v>637012</v>
      </c>
      <c r="G110" s="57" t="s">
        <v>146</v>
      </c>
      <c r="H110" s="151">
        <v>1000</v>
      </c>
      <c r="I110" s="152">
        <v>1000</v>
      </c>
      <c r="J110" s="153">
        <v>1000</v>
      </c>
    </row>
    <row r="111" spans="2:10">
      <c r="B111" s="55"/>
      <c r="C111" s="70"/>
      <c r="D111" s="180">
        <v>41</v>
      </c>
      <c r="E111" s="59" t="s">
        <v>60</v>
      </c>
      <c r="F111" s="59">
        <v>637014</v>
      </c>
      <c r="G111" s="57" t="s">
        <v>147</v>
      </c>
      <c r="H111" s="151">
        <v>1400</v>
      </c>
      <c r="I111" s="152">
        <v>1400</v>
      </c>
      <c r="J111" s="153">
        <v>1400</v>
      </c>
    </row>
    <row r="112" spans="2:10">
      <c r="B112" s="55"/>
      <c r="C112" s="70"/>
      <c r="D112" s="180">
        <v>41</v>
      </c>
      <c r="E112" s="59" t="s">
        <v>60</v>
      </c>
      <c r="F112" s="59">
        <v>637015</v>
      </c>
      <c r="G112" s="57" t="s">
        <v>148</v>
      </c>
      <c r="H112" s="151">
        <v>498</v>
      </c>
      <c r="I112" s="152">
        <v>498</v>
      </c>
      <c r="J112" s="153">
        <v>498</v>
      </c>
    </row>
    <row r="113" spans="2:10">
      <c r="B113" s="55"/>
      <c r="C113" s="70"/>
      <c r="D113" s="180">
        <v>41</v>
      </c>
      <c r="E113" s="59" t="s">
        <v>60</v>
      </c>
      <c r="F113" s="59">
        <v>637016</v>
      </c>
      <c r="G113" s="57" t="s">
        <v>149</v>
      </c>
      <c r="H113" s="151">
        <v>405</v>
      </c>
      <c r="I113" s="152">
        <v>405</v>
      </c>
      <c r="J113" s="153">
        <v>405</v>
      </c>
    </row>
    <row r="114" spans="2:10">
      <c r="B114" s="55"/>
      <c r="C114" s="70"/>
      <c r="D114" s="180">
        <v>41</v>
      </c>
      <c r="E114" s="59" t="s">
        <v>60</v>
      </c>
      <c r="F114" s="59">
        <v>637004</v>
      </c>
      <c r="G114" s="57" t="s">
        <v>96</v>
      </c>
      <c r="H114" s="151">
        <v>500</v>
      </c>
      <c r="I114" s="152">
        <v>500</v>
      </c>
      <c r="J114" s="153">
        <v>500</v>
      </c>
    </row>
    <row r="115" spans="2:10">
      <c r="B115" s="55"/>
      <c r="C115" s="70"/>
      <c r="D115" s="180">
        <v>41</v>
      </c>
      <c r="E115" s="59" t="s">
        <v>60</v>
      </c>
      <c r="F115" s="59">
        <v>637026</v>
      </c>
      <c r="G115" s="57" t="s">
        <v>150</v>
      </c>
      <c r="H115" s="151">
        <v>2400</v>
      </c>
      <c r="I115" s="152">
        <v>2400</v>
      </c>
      <c r="J115" s="153">
        <v>2400</v>
      </c>
    </row>
    <row r="116" spans="2:10">
      <c r="B116" s="55"/>
      <c r="C116" s="70"/>
      <c r="D116" s="180">
        <v>111</v>
      </c>
      <c r="E116" s="59" t="s">
        <v>60</v>
      </c>
      <c r="F116" s="59">
        <v>642001</v>
      </c>
      <c r="G116" s="57" t="s">
        <v>151</v>
      </c>
      <c r="H116" s="151">
        <v>44</v>
      </c>
      <c r="I116" s="152">
        <v>44</v>
      </c>
      <c r="J116" s="153">
        <v>44</v>
      </c>
    </row>
    <row r="117" spans="2:10">
      <c r="B117" s="55"/>
      <c r="C117" s="70"/>
      <c r="D117" s="180">
        <v>111</v>
      </c>
      <c r="E117" s="59" t="s">
        <v>60</v>
      </c>
      <c r="F117" s="59">
        <v>642001</v>
      </c>
      <c r="G117" s="57" t="s">
        <v>152</v>
      </c>
      <c r="H117" s="151">
        <v>90</v>
      </c>
      <c r="I117" s="152">
        <v>90</v>
      </c>
      <c r="J117" s="153">
        <v>90</v>
      </c>
    </row>
    <row r="118" spans="2:10" ht="15.75" thickBot="1">
      <c r="B118" s="105"/>
      <c r="C118" s="115"/>
      <c r="D118" s="187">
        <v>41</v>
      </c>
      <c r="E118" s="116" t="s">
        <v>153</v>
      </c>
      <c r="F118" s="116">
        <v>651002</v>
      </c>
      <c r="G118" s="106" t="s">
        <v>154</v>
      </c>
      <c r="H118" s="193">
        <v>4000</v>
      </c>
      <c r="I118" s="156">
        <v>4000</v>
      </c>
      <c r="J118" s="157">
        <v>4000</v>
      </c>
    </row>
    <row r="119" spans="2:10" ht="15.75" thickBot="1">
      <c r="B119" s="78">
        <v>12</v>
      </c>
      <c r="C119" s="92"/>
      <c r="D119" s="183"/>
      <c r="E119" s="95"/>
      <c r="F119" s="95"/>
      <c r="G119" s="81" t="s">
        <v>155</v>
      </c>
      <c r="H119" s="54">
        <f>H120</f>
        <v>850</v>
      </c>
      <c r="I119" s="54">
        <f>I120</f>
        <v>850</v>
      </c>
      <c r="J119" s="112">
        <f>J120</f>
        <v>850</v>
      </c>
    </row>
    <row r="120" spans="2:10">
      <c r="B120" s="281"/>
      <c r="C120" s="223" t="s">
        <v>187</v>
      </c>
      <c r="D120" s="268">
        <v>41</v>
      </c>
      <c r="E120" s="269" t="s">
        <v>156</v>
      </c>
      <c r="F120" s="269"/>
      <c r="G120" s="270" t="s">
        <v>157</v>
      </c>
      <c r="H120" s="284">
        <f>H121+H122</f>
        <v>850</v>
      </c>
      <c r="I120" s="272">
        <f>I121+I122</f>
        <v>850</v>
      </c>
      <c r="J120" s="285">
        <f>J121+J122</f>
        <v>850</v>
      </c>
    </row>
    <row r="121" spans="2:10">
      <c r="B121" s="105"/>
      <c r="C121" s="158"/>
      <c r="D121" s="187">
        <v>41</v>
      </c>
      <c r="E121" s="107" t="s">
        <v>156</v>
      </c>
      <c r="F121" s="116">
        <v>634001</v>
      </c>
      <c r="G121" s="117" t="s">
        <v>158</v>
      </c>
      <c r="H121" s="60">
        <v>200</v>
      </c>
      <c r="I121" s="61">
        <v>200</v>
      </c>
      <c r="J121" s="62">
        <v>200</v>
      </c>
    </row>
    <row r="122" spans="2:10" ht="15.75" thickBot="1">
      <c r="B122" s="105"/>
      <c r="C122" s="158"/>
      <c r="D122" s="114">
        <v>41</v>
      </c>
      <c r="E122" s="107" t="s">
        <v>156</v>
      </c>
      <c r="F122" s="116">
        <v>637005</v>
      </c>
      <c r="G122" s="117" t="s">
        <v>159</v>
      </c>
      <c r="H122" s="75">
        <v>650</v>
      </c>
      <c r="I122" s="76">
        <v>650</v>
      </c>
      <c r="J122" s="77">
        <v>650</v>
      </c>
    </row>
    <row r="123" spans="2:10" ht="16.5" thickBot="1">
      <c r="B123" s="312" t="s">
        <v>160</v>
      </c>
      <c r="C123" s="313"/>
      <c r="D123" s="313"/>
      <c r="E123" s="313"/>
      <c r="F123" s="313"/>
      <c r="G123" s="313"/>
      <c r="H123" s="286">
        <f>H13+H22+H27+H54+H58+H61+H73+H80+H86+H90+H93+H119</f>
        <v>480755</v>
      </c>
      <c r="I123" s="286">
        <f>I13+I22+I27+I54+I58+I61+I73+I80+I86+I90+I93+I119</f>
        <v>477194</v>
      </c>
      <c r="J123" s="287">
        <f>J13+J22+J27+J54+J58+J61+J73+J80+J86+J90+J93+J119</f>
        <v>478120</v>
      </c>
    </row>
    <row r="124" spans="2:10" ht="15.75" thickBot="1">
      <c r="B124" s="159"/>
      <c r="C124" s="159"/>
      <c r="D124" s="159"/>
      <c r="E124" s="160"/>
      <c r="F124" s="160"/>
      <c r="G124" s="160"/>
      <c r="H124" s="161"/>
      <c r="I124" s="86"/>
    </row>
    <row r="125" spans="2:10">
      <c r="B125" s="314" t="s">
        <v>161</v>
      </c>
      <c r="C125" s="315"/>
      <c r="D125" s="315"/>
      <c r="E125" s="315"/>
      <c r="F125" s="315"/>
      <c r="G125" s="316"/>
      <c r="H125" s="288">
        <v>492386</v>
      </c>
      <c r="I125" s="292">
        <v>494851</v>
      </c>
      <c r="J125" s="289">
        <v>496321</v>
      </c>
    </row>
    <row r="126" spans="2:10" ht="15.75" thickBot="1">
      <c r="B126" s="317" t="s">
        <v>162</v>
      </c>
      <c r="C126" s="318"/>
      <c r="D126" s="318"/>
      <c r="E126" s="318"/>
      <c r="F126" s="318"/>
      <c r="G126" s="319"/>
      <c r="H126" s="293">
        <f>H123</f>
        <v>480755</v>
      </c>
      <c r="I126" s="233">
        <f>I123</f>
        <v>477194</v>
      </c>
      <c r="J126" s="294">
        <f>J123</f>
        <v>478120</v>
      </c>
    </row>
    <row r="127" spans="2:10" ht="15.75" thickBot="1">
      <c r="B127" s="320" t="s">
        <v>163</v>
      </c>
      <c r="C127" s="321"/>
      <c r="D127" s="321"/>
      <c r="E127" s="321"/>
      <c r="F127" s="321"/>
      <c r="G127" s="322"/>
      <c r="H127" s="286">
        <f>H125-H126</f>
        <v>11631</v>
      </c>
      <c r="I127" s="290">
        <f>I125-I126</f>
        <v>17657</v>
      </c>
      <c r="J127" s="291">
        <f>J125-J126</f>
        <v>18201</v>
      </c>
    </row>
    <row r="128" spans="2:10" ht="15.75" thickBot="1">
      <c r="B128" s="159"/>
      <c r="C128" s="159"/>
      <c r="D128" s="159"/>
      <c r="E128" s="160"/>
      <c r="F128" s="160"/>
      <c r="G128" s="160"/>
      <c r="H128" s="161"/>
      <c r="I128" s="86"/>
    </row>
    <row r="129" spans="2:10" ht="15" customHeight="1">
      <c r="B129" s="323" t="s">
        <v>164</v>
      </c>
      <c r="C129" s="324"/>
      <c r="D129" s="324"/>
      <c r="E129" s="324"/>
      <c r="F129" s="325"/>
      <c r="G129" s="200" t="s">
        <v>165</v>
      </c>
      <c r="H129" s="203">
        <v>0</v>
      </c>
      <c r="I129" s="162">
        <v>6956</v>
      </c>
      <c r="J129" s="163">
        <v>7500</v>
      </c>
    </row>
    <row r="130" spans="2:10">
      <c r="B130" s="326"/>
      <c r="C130" s="327"/>
      <c r="D130" s="327"/>
      <c r="E130" s="327"/>
      <c r="F130" s="328"/>
      <c r="G130" s="201" t="s">
        <v>166</v>
      </c>
      <c r="H130" s="204">
        <v>10701</v>
      </c>
      <c r="I130" s="164">
        <v>10701</v>
      </c>
      <c r="J130" s="165">
        <v>10701</v>
      </c>
    </row>
    <row r="131" spans="2:10" ht="15.75" thickBot="1">
      <c r="B131" s="326"/>
      <c r="C131" s="327"/>
      <c r="D131" s="327"/>
      <c r="E131" s="327"/>
      <c r="F131" s="328"/>
      <c r="G131" s="201" t="s">
        <v>167</v>
      </c>
      <c r="H131" s="204">
        <v>930</v>
      </c>
      <c r="I131" s="164">
        <v>0</v>
      </c>
      <c r="J131" s="165">
        <v>0</v>
      </c>
    </row>
    <row r="132" spans="2:10" ht="15.75" thickBot="1">
      <c r="B132" s="329"/>
      <c r="C132" s="330"/>
      <c r="D132" s="330"/>
      <c r="E132" s="330"/>
      <c r="F132" s="331"/>
      <c r="G132" s="202" t="s">
        <v>168</v>
      </c>
      <c r="H132" s="54">
        <f>SUM(H129:H131)</f>
        <v>11631</v>
      </c>
      <c r="I132" s="96">
        <f>SUM(I129:I131)</f>
        <v>17657</v>
      </c>
      <c r="J132" s="97">
        <f>SUM(J129:J131)</f>
        <v>18201</v>
      </c>
    </row>
    <row r="133" spans="2:10" ht="15.75" thickBot="1">
      <c r="B133" s="166"/>
      <c r="C133" s="166"/>
      <c r="D133" s="166"/>
      <c r="E133" s="74"/>
      <c r="F133" s="74"/>
      <c r="G133" s="74"/>
      <c r="H133" s="86"/>
      <c r="I133" s="86"/>
    </row>
    <row r="134" spans="2:10" ht="15.75" thickBot="1">
      <c r="B134" s="310" t="s">
        <v>169</v>
      </c>
      <c r="C134" s="311"/>
      <c r="D134" s="311"/>
      <c r="E134" s="311"/>
      <c r="F134" s="311"/>
      <c r="G134" s="311"/>
      <c r="H134" s="54">
        <f>H127-H132</f>
        <v>0</v>
      </c>
      <c r="I134" s="96">
        <f>I127-I132</f>
        <v>0</v>
      </c>
      <c r="J134" s="97">
        <f>J127-J132</f>
        <v>0</v>
      </c>
    </row>
  </sheetData>
  <mergeCells count="18">
    <mergeCell ref="B134:G134"/>
    <mergeCell ref="B123:G123"/>
    <mergeCell ref="B125:G125"/>
    <mergeCell ref="B126:G126"/>
    <mergeCell ref="B127:G127"/>
    <mergeCell ref="B129:F132"/>
    <mergeCell ref="C1:F1"/>
    <mergeCell ref="G11:G12"/>
    <mergeCell ref="H10:J10"/>
    <mergeCell ref="H11:J11"/>
    <mergeCell ref="B8:J8"/>
    <mergeCell ref="C2:F2"/>
    <mergeCell ref="C3:F3"/>
    <mergeCell ref="B11:B12"/>
    <mergeCell ref="C11:C12"/>
    <mergeCell ref="D11:D12"/>
    <mergeCell ref="E11:E12"/>
    <mergeCell ref="F11:F12"/>
  </mergeCells>
  <pageMargins left="0" right="0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55"/>
  <sheetViews>
    <sheetView tabSelected="1" topLeftCell="A34" workbookViewId="0">
      <selection activeCell="C4" sqref="C4"/>
    </sheetView>
  </sheetViews>
  <sheetFormatPr defaultRowHeight="15"/>
  <cols>
    <col min="5" max="5" width="36.5703125" customWidth="1"/>
  </cols>
  <sheetData>
    <row r="1" spans="2:8" ht="15.75">
      <c r="B1" s="339" t="s">
        <v>200</v>
      </c>
      <c r="C1" s="339"/>
      <c r="D1" s="339"/>
      <c r="E1" s="1"/>
      <c r="F1" s="1"/>
      <c r="G1" s="1"/>
      <c r="H1" s="1"/>
    </row>
    <row r="2" spans="2:8" ht="15.75">
      <c r="B2" s="339" t="s">
        <v>0</v>
      </c>
      <c r="C2" s="339"/>
      <c r="D2" s="339"/>
      <c r="E2" s="1"/>
      <c r="F2" s="1"/>
      <c r="G2" s="1"/>
      <c r="H2" s="1"/>
    </row>
    <row r="3" spans="2:8">
      <c r="B3" s="33"/>
      <c r="C3" s="33"/>
      <c r="D3" s="33"/>
      <c r="E3" s="1"/>
      <c r="F3" s="1"/>
      <c r="G3" s="1"/>
      <c r="H3" s="1"/>
    </row>
    <row r="4" spans="2:8" ht="15.75" thickBot="1">
      <c r="B4" s="1"/>
      <c r="C4" s="1"/>
      <c r="D4" s="1"/>
      <c r="E4" s="1"/>
      <c r="F4" s="1"/>
      <c r="G4" s="1"/>
      <c r="H4" s="1"/>
    </row>
    <row r="5" spans="2:8" ht="16.5" thickBot="1">
      <c r="B5" s="336" t="s">
        <v>197</v>
      </c>
      <c r="C5" s="337"/>
      <c r="D5" s="337"/>
      <c r="E5" s="337"/>
      <c r="F5" s="337"/>
      <c r="G5" s="337"/>
      <c r="H5" s="338"/>
    </row>
    <row r="6" spans="2:8" ht="15.75" thickBot="1">
      <c r="B6" s="5"/>
      <c r="C6" s="4"/>
      <c r="D6" s="6"/>
      <c r="E6" s="32"/>
      <c r="F6" s="5"/>
      <c r="G6" s="5"/>
      <c r="H6" s="5"/>
    </row>
    <row r="7" spans="2:8" ht="15.75" thickBot="1">
      <c r="B7" s="5"/>
      <c r="C7" s="4"/>
      <c r="D7" s="6"/>
      <c r="E7" s="5"/>
      <c r="F7" s="342" t="s">
        <v>1</v>
      </c>
      <c r="G7" s="343"/>
      <c r="H7" s="344"/>
    </row>
    <row r="8" spans="2:8" ht="15.75" thickBot="1">
      <c r="B8" s="5"/>
      <c r="C8" s="4"/>
      <c r="D8" s="6"/>
      <c r="E8" s="5"/>
      <c r="F8" s="345" t="s">
        <v>2</v>
      </c>
      <c r="G8" s="301"/>
      <c r="H8" s="302"/>
    </row>
    <row r="9" spans="2:8" ht="15.75" thickBot="1">
      <c r="B9" s="41" t="s">
        <v>3</v>
      </c>
      <c r="C9" s="169" t="s">
        <v>4</v>
      </c>
      <c r="D9" s="170"/>
      <c r="E9" s="42" t="s">
        <v>5</v>
      </c>
      <c r="F9" s="41">
        <v>2013</v>
      </c>
      <c r="G9" s="43">
        <v>2014</v>
      </c>
      <c r="H9" s="42">
        <v>2015</v>
      </c>
    </row>
    <row r="10" spans="2:8">
      <c r="B10" s="20">
        <v>111003</v>
      </c>
      <c r="C10" s="13">
        <v>41</v>
      </c>
      <c r="D10" s="13" t="s">
        <v>6</v>
      </c>
      <c r="E10" s="21" t="s">
        <v>7</v>
      </c>
      <c r="F10" s="40">
        <v>99553</v>
      </c>
      <c r="G10" s="16">
        <v>100000</v>
      </c>
      <c r="H10" s="7">
        <v>101000</v>
      </c>
    </row>
    <row r="11" spans="2:8">
      <c r="B11" s="22">
        <v>111003</v>
      </c>
      <c r="C11" s="2">
        <v>41</v>
      </c>
      <c r="D11" s="2" t="s">
        <v>8</v>
      </c>
      <c r="E11" s="12" t="s">
        <v>7</v>
      </c>
      <c r="F11" s="27">
        <v>3580</v>
      </c>
      <c r="G11" s="14">
        <v>3600</v>
      </c>
      <c r="H11" s="10">
        <v>3650</v>
      </c>
    </row>
    <row r="12" spans="2:8">
      <c r="B12" s="22">
        <v>111003</v>
      </c>
      <c r="C12" s="2">
        <v>41</v>
      </c>
      <c r="D12" s="2" t="s">
        <v>9</v>
      </c>
      <c r="E12" s="12" t="s">
        <v>7</v>
      </c>
      <c r="F12" s="27">
        <v>70800</v>
      </c>
      <c r="G12" s="14">
        <v>70800</v>
      </c>
      <c r="H12" s="10">
        <v>70800</v>
      </c>
    </row>
    <row r="13" spans="2:8">
      <c r="B13" s="23">
        <v>121001</v>
      </c>
      <c r="C13" s="2">
        <v>41</v>
      </c>
      <c r="D13" s="2" t="s">
        <v>10</v>
      </c>
      <c r="E13" s="24" t="s">
        <v>11</v>
      </c>
      <c r="F13" s="27">
        <v>2700</v>
      </c>
      <c r="G13" s="14">
        <v>2900</v>
      </c>
      <c r="H13" s="15">
        <v>2900</v>
      </c>
    </row>
    <row r="14" spans="2:8">
      <c r="B14" s="198">
        <v>121002</v>
      </c>
      <c r="C14" s="2">
        <v>41</v>
      </c>
      <c r="D14" s="2" t="s">
        <v>12</v>
      </c>
      <c r="E14" s="8" t="s">
        <v>13</v>
      </c>
      <c r="F14" s="27">
        <v>11650</v>
      </c>
      <c r="G14" s="14">
        <v>11660</v>
      </c>
      <c r="H14" s="15">
        <v>11670</v>
      </c>
    </row>
    <row r="15" spans="2:8">
      <c r="B15" s="199">
        <v>121002</v>
      </c>
      <c r="C15" s="2">
        <v>41</v>
      </c>
      <c r="D15" s="2" t="s">
        <v>10</v>
      </c>
      <c r="E15" s="8" t="s">
        <v>14</v>
      </c>
      <c r="F15" s="27">
        <v>2700</v>
      </c>
      <c r="G15" s="14">
        <v>2700</v>
      </c>
      <c r="H15" s="15">
        <v>2700</v>
      </c>
    </row>
    <row r="16" spans="2:8">
      <c r="B16" s="199">
        <v>121003</v>
      </c>
      <c r="C16" s="2">
        <v>41</v>
      </c>
      <c r="D16" s="2" t="s">
        <v>12</v>
      </c>
      <c r="E16" s="8" t="s">
        <v>14</v>
      </c>
      <c r="F16" s="27">
        <v>4580</v>
      </c>
      <c r="G16" s="14">
        <v>4590</v>
      </c>
      <c r="H16" s="15">
        <v>4600</v>
      </c>
    </row>
    <row r="17" spans="2:8">
      <c r="B17" s="25">
        <v>121003</v>
      </c>
      <c r="C17" s="340">
        <v>41</v>
      </c>
      <c r="D17" s="341"/>
      <c r="E17" s="8" t="s">
        <v>15</v>
      </c>
      <c r="F17" s="27">
        <v>76</v>
      </c>
      <c r="G17" s="14">
        <v>80</v>
      </c>
      <c r="H17" s="15">
        <v>80</v>
      </c>
    </row>
    <row r="18" spans="2:8">
      <c r="B18" s="22">
        <v>133001</v>
      </c>
      <c r="C18" s="340">
        <v>41</v>
      </c>
      <c r="D18" s="341"/>
      <c r="E18" s="8" t="s">
        <v>16</v>
      </c>
      <c r="F18" s="27">
        <v>400</v>
      </c>
      <c r="G18" s="14">
        <v>420</v>
      </c>
      <c r="H18" s="15">
        <v>430</v>
      </c>
    </row>
    <row r="19" spans="2:8">
      <c r="B19" s="22">
        <v>133003</v>
      </c>
      <c r="C19" s="340">
        <v>41</v>
      </c>
      <c r="D19" s="341"/>
      <c r="E19" s="8" t="s">
        <v>17</v>
      </c>
      <c r="F19" s="27">
        <v>3100</v>
      </c>
      <c r="G19" s="14">
        <v>3100</v>
      </c>
      <c r="H19" s="15">
        <v>3200</v>
      </c>
    </row>
    <row r="20" spans="2:8">
      <c r="B20" s="22">
        <v>133012</v>
      </c>
      <c r="C20" s="340">
        <v>41</v>
      </c>
      <c r="D20" s="346"/>
      <c r="E20" s="11" t="s">
        <v>18</v>
      </c>
      <c r="F20" s="28">
        <v>5500</v>
      </c>
      <c r="G20" s="17">
        <v>5600</v>
      </c>
      <c r="H20" s="18">
        <v>5700</v>
      </c>
    </row>
    <row r="21" spans="2:8" ht="15.75" thickBot="1">
      <c r="B21" s="30">
        <v>133013</v>
      </c>
      <c r="C21" s="31">
        <v>41</v>
      </c>
      <c r="D21" s="31" t="s">
        <v>12</v>
      </c>
      <c r="E21" s="11" t="s">
        <v>18</v>
      </c>
      <c r="F21" s="28">
        <v>1400</v>
      </c>
      <c r="G21" s="17">
        <v>1500</v>
      </c>
      <c r="H21" s="18">
        <v>1500</v>
      </c>
    </row>
    <row r="22" spans="2:8" ht="15.75" thickBot="1">
      <c r="B22" s="173" t="s">
        <v>19</v>
      </c>
      <c r="C22" s="196"/>
      <c r="D22" s="197"/>
      <c r="E22" s="44"/>
      <c r="F22" s="45">
        <f>SUM(F21+F20+F19+F18+F17+F16+F15+F14+F13+F12+F11+F10)</f>
        <v>206039</v>
      </c>
      <c r="G22" s="45">
        <f t="shared" ref="G22:H22" si="0">SUM(G21+G20+G19+G18+G17+G16+G15+G14+G13+G12+G11+G10)</f>
        <v>206950</v>
      </c>
      <c r="H22" s="177">
        <f t="shared" si="0"/>
        <v>208230</v>
      </c>
    </row>
    <row r="23" spans="2:8">
      <c r="B23" s="22">
        <v>212002</v>
      </c>
      <c r="C23" s="332">
        <v>41</v>
      </c>
      <c r="D23" s="333"/>
      <c r="E23" s="8" t="s">
        <v>20</v>
      </c>
      <c r="F23" s="38">
        <v>600</v>
      </c>
      <c r="G23" s="14">
        <v>650</v>
      </c>
      <c r="H23" s="15">
        <v>650</v>
      </c>
    </row>
    <row r="24" spans="2:8">
      <c r="B24" s="22">
        <v>212003</v>
      </c>
      <c r="C24" s="332">
        <v>41</v>
      </c>
      <c r="D24" s="333"/>
      <c r="E24" s="8" t="s">
        <v>21</v>
      </c>
      <c r="F24" s="38">
        <v>13000</v>
      </c>
      <c r="G24" s="14">
        <v>13000</v>
      </c>
      <c r="H24" s="15">
        <v>13000</v>
      </c>
    </row>
    <row r="25" spans="2:8">
      <c r="B25" s="22">
        <v>212003</v>
      </c>
      <c r="C25" s="332">
        <v>41</v>
      </c>
      <c r="D25" s="333"/>
      <c r="E25" s="8" t="s">
        <v>22</v>
      </c>
      <c r="F25" s="38">
        <v>300</v>
      </c>
      <c r="G25" s="14">
        <v>300</v>
      </c>
      <c r="H25" s="15">
        <v>300</v>
      </c>
    </row>
    <row r="26" spans="2:8">
      <c r="B26" s="22">
        <v>212004</v>
      </c>
      <c r="C26" s="332">
        <v>41</v>
      </c>
      <c r="D26" s="333"/>
      <c r="E26" s="8" t="s">
        <v>23</v>
      </c>
      <c r="F26" s="38">
        <v>730</v>
      </c>
      <c r="G26" s="14">
        <v>750</v>
      </c>
      <c r="H26" s="15">
        <v>750</v>
      </c>
    </row>
    <row r="27" spans="2:8">
      <c r="B27" s="22">
        <v>221004</v>
      </c>
      <c r="C27" s="332">
        <v>41</v>
      </c>
      <c r="D27" s="333"/>
      <c r="E27" s="8" t="s">
        <v>24</v>
      </c>
      <c r="F27" s="38">
        <v>1500</v>
      </c>
      <c r="G27" s="14">
        <v>1500</v>
      </c>
      <c r="H27" s="15">
        <v>1500</v>
      </c>
    </row>
    <row r="28" spans="2:8">
      <c r="B28" s="22">
        <v>223001</v>
      </c>
      <c r="C28" s="332">
        <v>41</v>
      </c>
      <c r="D28" s="333"/>
      <c r="E28" s="8" t="s">
        <v>25</v>
      </c>
      <c r="F28" s="38">
        <v>1200</v>
      </c>
      <c r="G28" s="14">
        <v>1200</v>
      </c>
      <c r="H28" s="15">
        <v>1200</v>
      </c>
    </row>
    <row r="29" spans="2:8">
      <c r="B29" s="22">
        <v>223001</v>
      </c>
      <c r="C29" s="332">
        <v>41</v>
      </c>
      <c r="D29" s="333"/>
      <c r="E29" s="8" t="s">
        <v>25</v>
      </c>
      <c r="F29" s="38">
        <v>400</v>
      </c>
      <c r="G29" s="14">
        <v>400</v>
      </c>
      <c r="H29" s="15">
        <v>400</v>
      </c>
    </row>
    <row r="30" spans="2:8">
      <c r="B30" s="22">
        <v>223001</v>
      </c>
      <c r="C30" s="332">
        <v>41</v>
      </c>
      <c r="D30" s="333"/>
      <c r="E30" s="8" t="s">
        <v>26</v>
      </c>
      <c r="F30" s="38">
        <v>1860</v>
      </c>
      <c r="G30" s="14">
        <v>1900</v>
      </c>
      <c r="H30" s="15">
        <v>1900</v>
      </c>
    </row>
    <row r="31" spans="2:8">
      <c r="B31" s="22">
        <v>223001</v>
      </c>
      <c r="C31" s="332">
        <v>41</v>
      </c>
      <c r="D31" s="333"/>
      <c r="E31" s="8" t="s">
        <v>27</v>
      </c>
      <c r="F31" s="38">
        <v>400</v>
      </c>
      <c r="G31" s="14">
        <v>400</v>
      </c>
      <c r="H31" s="15">
        <v>400</v>
      </c>
    </row>
    <row r="32" spans="2:8">
      <c r="B32" s="22">
        <v>223001</v>
      </c>
      <c r="C32" s="332">
        <v>41</v>
      </c>
      <c r="D32" s="333"/>
      <c r="E32" s="8" t="s">
        <v>28</v>
      </c>
      <c r="F32" s="38">
        <v>400</v>
      </c>
      <c r="G32" s="14">
        <v>420</v>
      </c>
      <c r="H32" s="15">
        <v>430</v>
      </c>
    </row>
    <row r="33" spans="2:8">
      <c r="B33" s="22">
        <v>223001</v>
      </c>
      <c r="C33" s="332">
        <v>41</v>
      </c>
      <c r="D33" s="333"/>
      <c r="E33" s="8" t="s">
        <v>29</v>
      </c>
      <c r="F33" s="38">
        <v>250</v>
      </c>
      <c r="G33" s="14">
        <v>250</v>
      </c>
      <c r="H33" s="15">
        <v>250</v>
      </c>
    </row>
    <row r="34" spans="2:8">
      <c r="B34" s="22">
        <v>223002</v>
      </c>
      <c r="C34" s="332">
        <v>41</v>
      </c>
      <c r="D34" s="333"/>
      <c r="E34" s="8" t="s">
        <v>30</v>
      </c>
      <c r="F34" s="38">
        <v>2000</v>
      </c>
      <c r="G34" s="14">
        <v>2000</v>
      </c>
      <c r="H34" s="15">
        <v>2020</v>
      </c>
    </row>
    <row r="35" spans="2:8">
      <c r="B35" s="22">
        <v>223001</v>
      </c>
      <c r="C35" s="332">
        <v>41</v>
      </c>
      <c r="D35" s="333"/>
      <c r="E35" s="8" t="s">
        <v>31</v>
      </c>
      <c r="F35" s="38">
        <v>300</v>
      </c>
      <c r="G35" s="14">
        <v>300</v>
      </c>
      <c r="H35" s="15">
        <v>300</v>
      </c>
    </row>
    <row r="36" spans="2:8">
      <c r="B36" s="22">
        <v>223003</v>
      </c>
      <c r="C36" s="332">
        <v>41</v>
      </c>
      <c r="D36" s="333"/>
      <c r="E36" s="8" t="s">
        <v>32</v>
      </c>
      <c r="F36" s="38">
        <v>500</v>
      </c>
      <c r="G36" s="14">
        <v>500</v>
      </c>
      <c r="H36" s="15">
        <v>500</v>
      </c>
    </row>
    <row r="37" spans="2:8">
      <c r="B37" s="178">
        <v>242</v>
      </c>
      <c r="C37" s="332">
        <v>41</v>
      </c>
      <c r="D37" s="333"/>
      <c r="E37" s="8" t="s">
        <v>33</v>
      </c>
      <c r="F37" s="38">
        <v>2</v>
      </c>
      <c r="G37" s="14">
        <v>2</v>
      </c>
      <c r="H37" s="15">
        <v>2</v>
      </c>
    </row>
    <row r="38" spans="2:8" ht="15.75" thickBot="1">
      <c r="B38" s="178">
        <v>242</v>
      </c>
      <c r="C38" s="334">
        <v>41</v>
      </c>
      <c r="D38" s="335"/>
      <c r="E38" s="8" t="s">
        <v>34</v>
      </c>
      <c r="F38" s="39">
        <v>15</v>
      </c>
      <c r="G38" s="17">
        <v>15</v>
      </c>
      <c r="H38" s="18">
        <v>15</v>
      </c>
    </row>
    <row r="39" spans="2:8" ht="15.75" thickBot="1">
      <c r="B39" s="173" t="s">
        <v>35</v>
      </c>
      <c r="C39" s="174"/>
      <c r="D39" s="175"/>
      <c r="E39" s="44"/>
      <c r="F39" s="46">
        <f>SUM(F23:F38)</f>
        <v>23457</v>
      </c>
      <c r="G39" s="46">
        <f t="shared" ref="G39:H39" si="1">SUM(G23:G38)</f>
        <v>23587</v>
      </c>
      <c r="H39" s="177">
        <f t="shared" si="1"/>
        <v>23617</v>
      </c>
    </row>
    <row r="40" spans="2:8">
      <c r="B40" s="26">
        <v>311</v>
      </c>
      <c r="C40" s="171">
        <v>41</v>
      </c>
      <c r="D40" s="172"/>
      <c r="E40" s="12" t="s">
        <v>36</v>
      </c>
      <c r="F40" s="29">
        <v>0</v>
      </c>
      <c r="G40" s="9">
        <v>1000</v>
      </c>
      <c r="H40" s="10">
        <v>1000</v>
      </c>
    </row>
    <row r="41" spans="2:8">
      <c r="B41" s="22">
        <v>312012</v>
      </c>
      <c r="C41" s="2">
        <v>111</v>
      </c>
      <c r="D41" s="3" t="s">
        <v>37</v>
      </c>
      <c r="E41" s="8" t="s">
        <v>38</v>
      </c>
      <c r="F41" s="27">
        <v>44</v>
      </c>
      <c r="G41" s="14">
        <v>44</v>
      </c>
      <c r="H41" s="15">
        <v>44</v>
      </c>
    </row>
    <row r="42" spans="2:8">
      <c r="B42" s="22">
        <v>312001</v>
      </c>
      <c r="C42" s="2">
        <v>111</v>
      </c>
      <c r="D42" s="3" t="s">
        <v>39</v>
      </c>
      <c r="E42" s="8" t="s">
        <v>40</v>
      </c>
      <c r="F42" s="27">
        <v>4000</v>
      </c>
      <c r="G42" s="14">
        <v>3000</v>
      </c>
      <c r="H42" s="15">
        <v>3000</v>
      </c>
    </row>
    <row r="43" spans="2:8">
      <c r="B43" s="22">
        <v>312012</v>
      </c>
      <c r="C43" s="2">
        <v>111</v>
      </c>
      <c r="D43" s="3" t="s">
        <v>41</v>
      </c>
      <c r="E43" s="8" t="s">
        <v>38</v>
      </c>
      <c r="F43" s="27">
        <v>1890</v>
      </c>
      <c r="G43" s="14">
        <v>1890</v>
      </c>
      <c r="H43" s="15">
        <v>1890</v>
      </c>
    </row>
    <row r="44" spans="2:8">
      <c r="B44" s="22">
        <v>312012</v>
      </c>
      <c r="C44" s="2">
        <v>111</v>
      </c>
      <c r="D44" s="3" t="s">
        <v>42</v>
      </c>
      <c r="E44" s="8" t="s">
        <v>38</v>
      </c>
      <c r="F44" s="27">
        <v>90</v>
      </c>
      <c r="G44" s="14">
        <v>90</v>
      </c>
      <c r="H44" s="15">
        <v>90</v>
      </c>
    </row>
    <row r="45" spans="2:8">
      <c r="B45" s="22">
        <v>312012</v>
      </c>
      <c r="C45" s="2">
        <v>111</v>
      </c>
      <c r="D45" s="3" t="s">
        <v>43</v>
      </c>
      <c r="E45" s="8" t="s">
        <v>38</v>
      </c>
      <c r="F45" s="27">
        <v>160</v>
      </c>
      <c r="G45" s="14">
        <v>170</v>
      </c>
      <c r="H45" s="15">
        <v>180</v>
      </c>
    </row>
    <row r="46" spans="2:8">
      <c r="B46" s="22">
        <v>312012</v>
      </c>
      <c r="C46" s="2">
        <v>111</v>
      </c>
      <c r="D46" s="3" t="s">
        <v>44</v>
      </c>
      <c r="E46" s="8" t="s">
        <v>38</v>
      </c>
      <c r="F46" s="27">
        <v>274</v>
      </c>
      <c r="G46" s="14">
        <v>280</v>
      </c>
      <c r="H46" s="15">
        <v>280</v>
      </c>
    </row>
    <row r="47" spans="2:8">
      <c r="B47" s="22">
        <v>312012</v>
      </c>
      <c r="C47" s="2">
        <v>111</v>
      </c>
      <c r="D47" s="3" t="s">
        <v>45</v>
      </c>
      <c r="E47" s="8" t="s">
        <v>38</v>
      </c>
      <c r="F47" s="27">
        <v>225000</v>
      </c>
      <c r="G47" s="14">
        <v>226000</v>
      </c>
      <c r="H47" s="19">
        <v>226000</v>
      </c>
    </row>
    <row r="48" spans="2:8">
      <c r="B48" s="22">
        <v>312012</v>
      </c>
      <c r="C48" s="2">
        <v>111</v>
      </c>
      <c r="D48" s="3" t="s">
        <v>46</v>
      </c>
      <c r="E48" s="8" t="s">
        <v>38</v>
      </c>
      <c r="F48" s="27">
        <v>3400</v>
      </c>
      <c r="G48" s="14">
        <v>3400</v>
      </c>
      <c r="H48" s="19">
        <v>3400</v>
      </c>
    </row>
    <row r="49" spans="2:8">
      <c r="B49" s="22">
        <v>312012</v>
      </c>
      <c r="C49" s="2">
        <v>111</v>
      </c>
      <c r="D49" s="3" t="s">
        <v>47</v>
      </c>
      <c r="E49" s="8" t="s">
        <v>38</v>
      </c>
      <c r="F49" s="27">
        <v>4500</v>
      </c>
      <c r="G49" s="14">
        <v>4600</v>
      </c>
      <c r="H49" s="19">
        <v>4650</v>
      </c>
    </row>
    <row r="50" spans="2:8">
      <c r="B50" s="22">
        <v>312012</v>
      </c>
      <c r="C50" s="2">
        <v>111</v>
      </c>
      <c r="D50" s="3" t="s">
        <v>48</v>
      </c>
      <c r="E50" s="8" t="s">
        <v>38</v>
      </c>
      <c r="F50" s="27">
        <v>12632</v>
      </c>
      <c r="G50" s="14">
        <v>12640</v>
      </c>
      <c r="H50" s="19">
        <v>12640</v>
      </c>
    </row>
    <row r="51" spans="2:8">
      <c r="B51" s="22">
        <v>312012</v>
      </c>
      <c r="C51" s="2">
        <v>111</v>
      </c>
      <c r="D51" s="3" t="s">
        <v>198</v>
      </c>
      <c r="E51" s="8" t="s">
        <v>38</v>
      </c>
      <c r="F51" s="27">
        <v>6200</v>
      </c>
      <c r="G51" s="14">
        <v>6300</v>
      </c>
      <c r="H51" s="19">
        <v>6300</v>
      </c>
    </row>
    <row r="52" spans="2:8">
      <c r="B52" s="22">
        <v>312012</v>
      </c>
      <c r="C52" s="2">
        <v>111</v>
      </c>
      <c r="D52" s="3" t="s">
        <v>49</v>
      </c>
      <c r="E52" s="8" t="s">
        <v>38</v>
      </c>
      <c r="F52" s="27">
        <v>1500</v>
      </c>
      <c r="G52" s="14">
        <v>1600</v>
      </c>
      <c r="H52" s="15">
        <v>1700</v>
      </c>
    </row>
    <row r="53" spans="2:8" ht="15.75" thickBot="1">
      <c r="B53" s="22">
        <v>312012</v>
      </c>
      <c r="C53" s="31">
        <v>111</v>
      </c>
      <c r="D53" s="34" t="s">
        <v>50</v>
      </c>
      <c r="E53" s="8" t="s">
        <v>38</v>
      </c>
      <c r="F53" s="35">
        <v>3200</v>
      </c>
      <c r="G53" s="36">
        <v>3300</v>
      </c>
      <c r="H53" s="37">
        <v>3300</v>
      </c>
    </row>
    <row r="54" spans="2:8" ht="15.75" thickBot="1">
      <c r="B54" s="347" t="s">
        <v>51</v>
      </c>
      <c r="C54" s="348"/>
      <c r="D54" s="349"/>
      <c r="E54" s="350"/>
      <c r="F54" s="351">
        <f>SUM(F40:F53)</f>
        <v>262890</v>
      </c>
      <c r="G54" s="351">
        <f t="shared" ref="G54:H54" si="2">SUM(G40:G53)</f>
        <v>264314</v>
      </c>
      <c r="H54" s="177">
        <f t="shared" si="2"/>
        <v>264474</v>
      </c>
    </row>
    <row r="55" spans="2:8" ht="29.25" customHeight="1" thickBot="1">
      <c r="B55" s="352" t="s">
        <v>52</v>
      </c>
      <c r="C55" s="353"/>
      <c r="D55" s="353"/>
      <c r="E55" s="354"/>
      <c r="F55" s="355">
        <f>SUM(F22+F39+F54)</f>
        <v>492386</v>
      </c>
      <c r="G55" s="355">
        <f t="shared" ref="G55:H55" si="3">SUM(G22+G39+G54)</f>
        <v>494851</v>
      </c>
      <c r="H55" s="356">
        <f t="shared" si="3"/>
        <v>496321</v>
      </c>
    </row>
  </sheetData>
  <mergeCells count="27">
    <mergeCell ref="C26:D26"/>
    <mergeCell ref="C27:D27"/>
    <mergeCell ref="C28:D28"/>
    <mergeCell ref="C29:D29"/>
    <mergeCell ref="C30:D30"/>
    <mergeCell ref="C20:D20"/>
    <mergeCell ref="C19:D19"/>
    <mergeCell ref="C23:D23"/>
    <mergeCell ref="C24:D24"/>
    <mergeCell ref="C25:D25"/>
    <mergeCell ref="B5:H5"/>
    <mergeCell ref="B1:D1"/>
    <mergeCell ref="B2:D2"/>
    <mergeCell ref="C17:D17"/>
    <mergeCell ref="C18:D18"/>
    <mergeCell ref="F7:H7"/>
    <mergeCell ref="F8:H8"/>
    <mergeCell ref="C36:D36"/>
    <mergeCell ref="C37:D37"/>
    <mergeCell ref="C38:D38"/>
    <mergeCell ref="B55:E55"/>
    <mergeCell ref="C31:D31"/>
    <mergeCell ref="C32:D32"/>
    <mergeCell ref="C33:D33"/>
    <mergeCell ref="C34:D34"/>
    <mergeCell ref="C35:D35"/>
    <mergeCell ref="B54:D54"/>
  </mergeCells>
  <pageMargins left="0" right="0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Výdavky</vt:lpstr>
      <vt:lpstr>Príjmy</vt:lpstr>
    </vt:vector>
  </TitlesOfParts>
  <Company>Obecný úrad Ubľa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Nadežda Sirková</dc:creator>
  <cp:lastModifiedBy>Nadežda Sirková</cp:lastModifiedBy>
  <cp:lastPrinted>2012-11-28T07:24:57Z</cp:lastPrinted>
  <dcterms:created xsi:type="dcterms:W3CDTF">2012-11-21T11:58:13Z</dcterms:created>
  <dcterms:modified xsi:type="dcterms:W3CDTF">2012-11-28T07:26:08Z</dcterms:modified>
</cp:coreProperties>
</file>